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21 MD Vorlesungen\_BA TGA3 (B709) WS\40 für Studenten\3 Heizflächen\"/>
    </mc:Choice>
  </mc:AlternateContent>
  <xr:revisionPtr revIDLastSave="0" documentId="13_ncr:1_{2F151603-84A3-4032-9C11-60A311202A4C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Normheizkörperleistu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5" i="3"/>
  <c r="D33" i="3"/>
  <c r="I37" i="3"/>
  <c r="M10" i="3"/>
  <c r="I38" i="3" s="1"/>
  <c r="N5" i="3"/>
  <c r="I34" i="3" s="1"/>
  <c r="I32" i="3"/>
  <c r="D38" i="3"/>
  <c r="D34" i="3" l="1"/>
  <c r="D37" i="3" s="1"/>
  <c r="D42" i="3"/>
  <c r="D43" i="3" s="1"/>
  <c r="E19" i="3" s="1"/>
  <c r="I35" i="3"/>
  <c r="I39" i="3" s="1"/>
  <c r="I40" i="3" s="1"/>
  <c r="M15" i="3" s="1"/>
  <c r="D40" i="3"/>
  <c r="H7" i="3" s="1"/>
  <c r="I42" i="3" l="1"/>
  <c r="N19" i="3" l="1"/>
  <c r="I43" i="3"/>
</calcChain>
</file>

<file path=xl/sharedStrings.xml><?xml version="1.0" encoding="utf-8"?>
<sst xmlns="http://schemas.openxmlformats.org/spreadsheetml/2006/main" count="70" uniqueCount="38">
  <si>
    <t>°C</t>
  </si>
  <si>
    <t>W</t>
  </si>
  <si>
    <t>Rücklauftemperatur:</t>
  </si>
  <si>
    <t>Massenstrom:</t>
  </si>
  <si>
    <t>kg/h</t>
  </si>
  <si>
    <t>l/h</t>
  </si>
  <si>
    <t>Raumheizlast</t>
  </si>
  <si>
    <t>Rücklauf real:</t>
  </si>
  <si>
    <t>K</t>
  </si>
  <si>
    <t>Nachrechnen</t>
  </si>
  <si>
    <t>Vorwärtsrechnung</t>
  </si>
  <si>
    <t>Vorlauf Soll:</t>
  </si>
  <si>
    <t>Rücklauf Soll:</t>
  </si>
  <si>
    <t>Raumheizlast Soll:</t>
  </si>
  <si>
    <t>Raumtemperatur Soll:</t>
  </si>
  <si>
    <t>Volumenstrom Soll:</t>
  </si>
  <si>
    <t>Volumenstrom real:</t>
  </si>
  <si>
    <t>Vorgaben</t>
  </si>
  <si>
    <t>Ergebnisse</t>
  </si>
  <si>
    <t>VORGABEN</t>
  </si>
  <si>
    <t>notwendige 
Heizkörpernormleistung
bei 75/65/20 °C</t>
  </si>
  <si>
    <t>EMPFEHLUNG</t>
  </si>
  <si>
    <t>WAHL</t>
  </si>
  <si>
    <t>NACHRECHNUNG</t>
  </si>
  <si>
    <t>gewählte Heizkörper-normleistung 
bei 75/65/20 °C</t>
  </si>
  <si>
    <t>Lufttemperatur des Raumes</t>
  </si>
  <si>
    <t>Δϑn Norm bei 75/65/20°C</t>
  </si>
  <si>
    <t>Vorlauftemperatur Soll</t>
  </si>
  <si>
    <t>Rücklauftemperatur Soll</t>
  </si>
  <si>
    <t>Spreizung Soll</t>
  </si>
  <si>
    <t>Δϑn Soll</t>
  </si>
  <si>
    <t>HK Normleistung Soll</t>
  </si>
  <si>
    <t>Massenstrom Soll</t>
  </si>
  <si>
    <t>Volumenstrom Soll</t>
  </si>
  <si>
    <t>Δϑn Ist</t>
  </si>
  <si>
    <t>HK Normleistung Ist</t>
  </si>
  <si>
    <t>Vorlauftemperatur Ist</t>
  </si>
  <si>
    <t>Spreizung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</si>
</sst>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4"/>
      <name val="Arial"/>
      <family val="2"/>
    </font>
    <font>
      <sz val="8"/>
      <name val="Arial"/>
      <family val="2"/>
    </font>
    <font>
      <sz val="12"/>
      <color rgb="FF0070C0"/>
      <name val="Arial"/>
      <family val="2"/>
    </font>
    <font>
      <sz val="14"/>
      <color theme="4"/>
      <name val="Arial"/>
      <family val="2"/>
    </font>
    <font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2" fontId="2" fillId="0" borderId="0" xfId="0" applyNumberFormat="1" applyFont="1"/>
    <xf numFmtId="164" fontId="1" fillId="2" borderId="1" xfId="0" applyNumberFormat="1" applyFont="1" applyFill="1" applyBorder="1"/>
    <xf numFmtId="1" fontId="1" fillId="2" borderId="2" xfId="0" applyNumberFormat="1" applyFont="1" applyFill="1" applyBorder="1"/>
    <xf numFmtId="0" fontId="0" fillId="2" borderId="0" xfId="0" applyFill="1"/>
    <xf numFmtId="0" fontId="3" fillId="0" borderId="0" xfId="0" applyFont="1"/>
    <xf numFmtId="1" fontId="1" fillId="2" borderId="1" xfId="0" applyNumberFormat="1" applyFont="1" applyFill="1" applyBorder="1"/>
    <xf numFmtId="0" fontId="2" fillId="0" borderId="0" xfId="0" applyFont="1" applyFill="1"/>
    <xf numFmtId="1" fontId="2" fillId="0" borderId="0" xfId="0" applyNumberFormat="1" applyFont="1" applyFill="1"/>
    <xf numFmtId="0" fontId="0" fillId="0" borderId="0" xfId="0" applyFill="1"/>
    <xf numFmtId="2" fontId="2" fillId="0" borderId="0" xfId="0" applyNumberFormat="1" applyFont="1" applyFill="1"/>
    <xf numFmtId="164" fontId="2" fillId="0" borderId="0" xfId="0" applyNumberFormat="1" applyFont="1" applyFill="1"/>
    <xf numFmtId="0" fontId="0" fillId="3" borderId="0" xfId="0" applyFill="1"/>
    <xf numFmtId="1" fontId="4" fillId="3" borderId="1" xfId="0" applyNumberFormat="1" applyFont="1" applyFill="1" applyBorder="1"/>
    <xf numFmtId="0" fontId="5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10</xdr:row>
      <xdr:rowOff>9525</xdr:rowOff>
    </xdr:from>
    <xdr:to>
      <xdr:col>5</xdr:col>
      <xdr:colOff>209550</xdr:colOff>
      <xdr:row>16</xdr:row>
      <xdr:rowOff>28575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7919D277-8123-4545-888A-18D9713B9581}"/>
            </a:ext>
          </a:extLst>
        </xdr:cNvPr>
        <xdr:cNvGrpSpPr>
          <a:grpSpLocks/>
        </xdr:cNvGrpSpPr>
      </xdr:nvGrpSpPr>
      <xdr:grpSpPr bwMode="auto">
        <a:xfrm>
          <a:off x="2441575" y="1978025"/>
          <a:ext cx="1019175" cy="1130300"/>
          <a:chOff x="430" y="206"/>
          <a:chExt cx="187" cy="173"/>
        </a:xfrm>
      </xdr:grpSpPr>
      <xdr:pic>
        <xdr:nvPicPr>
          <xdr:cNvPr id="2049" name="Picture 1" descr="VK-Profil_K">
            <a:extLst>
              <a:ext uri="{FF2B5EF4-FFF2-40B4-BE49-F238E27FC236}">
                <a16:creationId xmlns:a16="http://schemas.microsoft.com/office/drawing/2014/main" id="{91E1581B-DFAF-4DE8-9B69-40CA70F2AA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" y="216"/>
            <a:ext cx="162" cy="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50" name="Line 2">
            <a:extLst>
              <a:ext uri="{FF2B5EF4-FFF2-40B4-BE49-F238E27FC236}">
                <a16:creationId xmlns:a16="http://schemas.microsoft.com/office/drawing/2014/main" id="{F0DC5223-485A-4D4C-B5E7-566C74A69607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4" y="273"/>
            <a:ext cx="26" cy="17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1" name="Line 3">
            <a:extLst>
              <a:ext uri="{FF2B5EF4-FFF2-40B4-BE49-F238E27FC236}">
                <a16:creationId xmlns:a16="http://schemas.microsoft.com/office/drawing/2014/main" id="{C2A7AB9F-A2E9-411A-B128-9B318A14B7F5}"/>
              </a:ext>
            </a:extLst>
          </xdr:cNvPr>
          <xdr:cNvSpPr>
            <a:spLocks noChangeShapeType="1"/>
          </xdr:cNvSpPr>
        </xdr:nvSpPr>
        <xdr:spPr bwMode="auto">
          <a:xfrm>
            <a:off x="430" y="206"/>
            <a:ext cx="29" cy="19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581025</xdr:colOff>
      <xdr:row>2</xdr:row>
      <xdr:rowOff>9525</xdr:rowOff>
    </xdr:from>
    <xdr:to>
      <xdr:col>5</xdr:col>
      <xdr:colOff>409575</xdr:colOff>
      <xdr:row>20</xdr:row>
      <xdr:rowOff>76200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4E76E93A-4D3B-4ADC-8579-C90DE607C455}"/>
            </a:ext>
          </a:extLst>
        </xdr:cNvPr>
        <xdr:cNvSpPr>
          <a:spLocks noChangeArrowheads="1"/>
        </xdr:cNvSpPr>
      </xdr:nvSpPr>
      <xdr:spPr bwMode="auto">
        <a:xfrm>
          <a:off x="142875" y="361950"/>
          <a:ext cx="3371850" cy="3648075"/>
        </a:xfrm>
        <a:prstGeom prst="rect">
          <a:avLst/>
        </a:prstGeom>
        <a:noFill/>
        <a:ln w="38100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419100</xdr:colOff>
      <xdr:row>3</xdr:row>
      <xdr:rowOff>219075</xdr:rowOff>
    </xdr:from>
    <xdr:to>
      <xdr:col>6</xdr:col>
      <xdr:colOff>523875</xdr:colOff>
      <xdr:row>3</xdr:row>
      <xdr:rowOff>219075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122103AA-62A4-4E8F-85FE-E2E747E89E73}"/>
            </a:ext>
          </a:extLst>
        </xdr:cNvPr>
        <xdr:cNvSpPr>
          <a:spLocks noChangeShapeType="1"/>
        </xdr:cNvSpPr>
      </xdr:nvSpPr>
      <xdr:spPr bwMode="auto">
        <a:xfrm>
          <a:off x="3524250" y="733425"/>
          <a:ext cx="361950" cy="0"/>
        </a:xfrm>
        <a:prstGeom prst="line">
          <a:avLst/>
        </a:prstGeom>
        <a:noFill/>
        <a:ln w="3810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333375</xdr:colOff>
      <xdr:row>8</xdr:row>
      <xdr:rowOff>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CB1CAC25-D2D1-4C93-94C1-BAE2E8FA7D75}"/>
            </a:ext>
          </a:extLst>
        </xdr:cNvPr>
        <xdr:cNvSpPr>
          <a:spLocks noChangeArrowheads="1"/>
        </xdr:cNvSpPr>
      </xdr:nvSpPr>
      <xdr:spPr bwMode="auto">
        <a:xfrm>
          <a:off x="3886200" y="352425"/>
          <a:ext cx="2486025" cy="1238250"/>
        </a:xfrm>
        <a:prstGeom prst="rect">
          <a:avLst/>
        </a:prstGeom>
        <a:noFill/>
        <a:ln w="38100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10</xdr:col>
      <xdr:colOff>0</xdr:colOff>
      <xdr:row>20</xdr:row>
      <xdr:rowOff>76200</xdr:rowOff>
    </xdr:to>
    <xdr:sp macro="" textlink="">
      <xdr:nvSpPr>
        <xdr:cNvPr id="2058" name="Rectangle 10">
          <a:extLst>
            <a:ext uri="{FF2B5EF4-FFF2-40B4-BE49-F238E27FC236}">
              <a16:creationId xmlns:a16="http://schemas.microsoft.com/office/drawing/2014/main" id="{2FBD5A93-3310-4027-91E8-CC093DEC5155}"/>
            </a:ext>
          </a:extLst>
        </xdr:cNvPr>
        <xdr:cNvSpPr>
          <a:spLocks noChangeArrowheads="1"/>
        </xdr:cNvSpPr>
      </xdr:nvSpPr>
      <xdr:spPr bwMode="auto">
        <a:xfrm>
          <a:off x="3886200" y="2657475"/>
          <a:ext cx="2495550" cy="1352550"/>
        </a:xfrm>
        <a:prstGeom prst="rect">
          <a:avLst/>
        </a:prstGeom>
        <a:noFill/>
        <a:ln w="3810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876300</xdr:colOff>
      <xdr:row>8</xdr:row>
      <xdr:rowOff>0</xdr:rowOff>
    </xdr:from>
    <xdr:to>
      <xdr:col>7</xdr:col>
      <xdr:colOff>876300</xdr:colOff>
      <xdr:row>13</xdr:row>
      <xdr:rowOff>142875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E4AC1DBE-337C-4FB8-87D0-8B69C03C9172}"/>
            </a:ext>
          </a:extLst>
        </xdr:cNvPr>
        <xdr:cNvSpPr>
          <a:spLocks noChangeShapeType="1"/>
        </xdr:cNvSpPr>
      </xdr:nvSpPr>
      <xdr:spPr bwMode="auto">
        <a:xfrm>
          <a:off x="4762500" y="1590675"/>
          <a:ext cx="0" cy="1047750"/>
        </a:xfrm>
        <a:prstGeom prst="line">
          <a:avLst/>
        </a:prstGeom>
        <a:noFill/>
        <a:ln w="38100">
          <a:solidFill>
            <a:schemeClr val="accent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381000</xdr:colOff>
      <xdr:row>2</xdr:row>
      <xdr:rowOff>0</xdr:rowOff>
    </xdr:from>
    <xdr:to>
      <xdr:col>14</xdr:col>
      <xdr:colOff>428625</xdr:colOff>
      <xdr:row>20</xdr:row>
      <xdr:rowOff>66675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185F9ACE-1E7B-4EAF-9010-47AA9A37363D}"/>
            </a:ext>
          </a:extLst>
        </xdr:cNvPr>
        <xdr:cNvSpPr>
          <a:spLocks noChangeArrowheads="1"/>
        </xdr:cNvSpPr>
      </xdr:nvSpPr>
      <xdr:spPr bwMode="auto">
        <a:xfrm>
          <a:off x="6762750" y="352425"/>
          <a:ext cx="3390900" cy="3648075"/>
        </a:xfrm>
        <a:prstGeom prst="rect">
          <a:avLst/>
        </a:prstGeom>
        <a:noFill/>
        <a:ln w="3810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16</xdr:row>
      <xdr:rowOff>152400</xdr:rowOff>
    </xdr:from>
    <xdr:to>
      <xdr:col>10</xdr:col>
      <xdr:colOff>342900</xdr:colOff>
      <xdr:row>16</xdr:row>
      <xdr:rowOff>152400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EE0DF942-8363-4085-9337-00637A844B35}"/>
            </a:ext>
          </a:extLst>
        </xdr:cNvPr>
        <xdr:cNvSpPr>
          <a:spLocks noChangeShapeType="1"/>
        </xdr:cNvSpPr>
      </xdr:nvSpPr>
      <xdr:spPr bwMode="auto">
        <a:xfrm>
          <a:off x="6381750" y="3257550"/>
          <a:ext cx="342900" cy="0"/>
        </a:xfrm>
        <a:prstGeom prst="line">
          <a:avLst/>
        </a:prstGeom>
        <a:noFill/>
        <a:ln w="3810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76200</xdr:colOff>
      <xdr:row>10</xdr:row>
      <xdr:rowOff>9525</xdr:rowOff>
    </xdr:from>
    <xdr:to>
      <xdr:col>14</xdr:col>
      <xdr:colOff>295275</xdr:colOff>
      <xdr:row>16</xdr:row>
      <xdr:rowOff>28575</xdr:rowOff>
    </xdr:to>
    <xdr:grpSp>
      <xdr:nvGrpSpPr>
        <xdr:cNvPr id="2062" name="Group 14">
          <a:extLst>
            <a:ext uri="{FF2B5EF4-FFF2-40B4-BE49-F238E27FC236}">
              <a16:creationId xmlns:a16="http://schemas.microsoft.com/office/drawing/2014/main" id="{7B2E5735-D418-4B98-ACCD-B8FE5C5B7688}"/>
            </a:ext>
          </a:extLst>
        </xdr:cNvPr>
        <xdr:cNvGrpSpPr>
          <a:grpSpLocks/>
        </xdr:cNvGrpSpPr>
      </xdr:nvGrpSpPr>
      <xdr:grpSpPr bwMode="auto">
        <a:xfrm>
          <a:off x="9429750" y="1978025"/>
          <a:ext cx="981075" cy="1130300"/>
          <a:chOff x="430" y="206"/>
          <a:chExt cx="187" cy="173"/>
        </a:xfrm>
      </xdr:grpSpPr>
      <xdr:pic>
        <xdr:nvPicPr>
          <xdr:cNvPr id="2063" name="Picture 15" descr="VK-Profil_K">
            <a:extLst>
              <a:ext uri="{FF2B5EF4-FFF2-40B4-BE49-F238E27FC236}">
                <a16:creationId xmlns:a16="http://schemas.microsoft.com/office/drawing/2014/main" id="{011091A7-AA56-415F-8BE1-931363389D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" y="216"/>
            <a:ext cx="162" cy="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64" name="Line 16">
            <a:extLst>
              <a:ext uri="{FF2B5EF4-FFF2-40B4-BE49-F238E27FC236}">
                <a16:creationId xmlns:a16="http://schemas.microsoft.com/office/drawing/2014/main" id="{F709D7ED-12C7-4926-B7A2-CE5FEA5192C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4" y="273"/>
            <a:ext cx="26" cy="17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5" name="Line 17">
            <a:extLst>
              <a:ext uri="{FF2B5EF4-FFF2-40B4-BE49-F238E27FC236}">
                <a16:creationId xmlns:a16="http://schemas.microsoft.com/office/drawing/2014/main" id="{BC1F6643-EEB8-487D-9CDE-04663790FFBE}"/>
              </a:ext>
            </a:extLst>
          </xdr:cNvPr>
          <xdr:cNvSpPr>
            <a:spLocks noChangeShapeType="1"/>
          </xdr:cNvSpPr>
        </xdr:nvSpPr>
        <xdr:spPr bwMode="auto">
          <a:xfrm>
            <a:off x="430" y="206"/>
            <a:ext cx="29" cy="19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C2:O52"/>
  <sheetViews>
    <sheetView showGridLines="0" tabSelected="1" zoomScaleNormal="100" workbookViewId="0"/>
  </sheetViews>
  <sheetFormatPr baseColWidth="10" defaultRowHeight="12.5" x14ac:dyDescent="0.25"/>
  <cols>
    <col min="1" max="1" width="2.1796875" customWidth="1"/>
    <col min="2" max="2" width="1.26953125" customWidth="1"/>
    <col min="3" max="3" width="19.54296875" customWidth="1"/>
    <col min="4" max="4" width="11" customWidth="1"/>
    <col min="5" max="5" width="12.54296875" customWidth="1"/>
    <col min="6" max="6" width="7.81640625" customWidth="1"/>
    <col min="7" max="7" width="3.81640625" customWidth="1"/>
    <col min="8" max="8" width="22.453125" customWidth="1"/>
    <col min="9" max="9" width="9.81640625" customWidth="1"/>
    <col min="10" max="10" width="5.1796875" customWidth="1"/>
    <col min="11" max="11" width="8.1796875" customWidth="1"/>
    <col min="12" max="12" width="19.1796875" customWidth="1"/>
  </cols>
  <sheetData>
    <row r="2" spans="3:15" ht="15.5" x14ac:dyDescent="0.35">
      <c r="C2" s="21" t="s">
        <v>19</v>
      </c>
      <c r="H2" s="21" t="s">
        <v>21</v>
      </c>
      <c r="L2" s="21" t="s">
        <v>23</v>
      </c>
    </row>
    <row r="4" spans="3:15" ht="18" customHeight="1" x14ac:dyDescent="0.35">
      <c r="C4" s="3" t="s">
        <v>14</v>
      </c>
      <c r="D4" s="4"/>
      <c r="E4" s="29">
        <v>20</v>
      </c>
      <c r="F4" s="1" t="s">
        <v>0</v>
      </c>
      <c r="H4" s="5" t="s">
        <v>20</v>
      </c>
      <c r="I4" s="6"/>
    </row>
    <row r="5" spans="3:15" ht="18" customHeight="1" x14ac:dyDescent="0.35">
      <c r="C5" s="3" t="s">
        <v>13</v>
      </c>
      <c r="D5" s="4"/>
      <c r="E5" s="29">
        <v>350</v>
      </c>
      <c r="F5" s="1" t="s">
        <v>1</v>
      </c>
      <c r="H5" s="7"/>
      <c r="I5" s="8"/>
      <c r="L5" s="3" t="s">
        <v>13</v>
      </c>
      <c r="M5" s="4"/>
      <c r="N5" s="22">
        <f>Normheizkörperleistung!E5</f>
        <v>350</v>
      </c>
      <c r="O5" s="1" t="s">
        <v>1</v>
      </c>
    </row>
    <row r="6" spans="3:15" ht="18" customHeight="1" x14ac:dyDescent="0.25">
      <c r="H6" s="9"/>
      <c r="I6" s="10"/>
    </row>
    <row r="7" spans="3:15" ht="17.5" x14ac:dyDescent="0.35">
      <c r="H7" s="19">
        <f>Normheizkörperleistung!D40</f>
        <v>685.236050421345</v>
      </c>
      <c r="I7" s="1" t="s">
        <v>1</v>
      </c>
    </row>
    <row r="10" spans="3:15" ht="18" customHeight="1" x14ac:dyDescent="0.35">
      <c r="C10" s="2" t="s">
        <v>11</v>
      </c>
      <c r="D10" s="29">
        <v>55</v>
      </c>
      <c r="E10" s="1" t="s">
        <v>0</v>
      </c>
      <c r="I10" s="30" t="s">
        <v>17</v>
      </c>
      <c r="J10" s="28"/>
      <c r="L10" s="2" t="s">
        <v>11</v>
      </c>
      <c r="M10" s="18">
        <f>Normheizkörperleistung!D10</f>
        <v>55</v>
      </c>
      <c r="N10" s="1" t="s">
        <v>0</v>
      </c>
    </row>
    <row r="11" spans="3:15" x14ac:dyDescent="0.25">
      <c r="I11" s="20" t="s">
        <v>18</v>
      </c>
      <c r="J11" s="20"/>
    </row>
    <row r="13" spans="3:15" ht="15.5" x14ac:dyDescent="0.35">
      <c r="H13" s="21" t="s">
        <v>22</v>
      </c>
    </row>
    <row r="15" spans="3:15" ht="17.5" x14ac:dyDescent="0.35">
      <c r="C15" s="2" t="s">
        <v>12</v>
      </c>
      <c r="D15" s="29">
        <v>45</v>
      </c>
      <c r="E15" s="1" t="s">
        <v>0</v>
      </c>
      <c r="L15" s="2" t="s">
        <v>7</v>
      </c>
      <c r="M15" s="18">
        <f>I40</f>
        <v>44.145213971382113</v>
      </c>
      <c r="N15" s="1" t="s">
        <v>0</v>
      </c>
    </row>
    <row r="16" spans="3:15" ht="17.25" customHeight="1" x14ac:dyDescent="0.25">
      <c r="H16" s="5" t="s">
        <v>24</v>
      </c>
      <c r="I16" s="11"/>
    </row>
    <row r="17" spans="3:15" ht="17.25" customHeight="1" x14ac:dyDescent="0.25">
      <c r="H17" s="12"/>
      <c r="I17" s="13"/>
    </row>
    <row r="18" spans="3:15" ht="17.25" customHeight="1" x14ac:dyDescent="0.25">
      <c r="H18" s="14"/>
      <c r="I18" s="15"/>
    </row>
    <row r="19" spans="3:15" ht="17.5" x14ac:dyDescent="0.35">
      <c r="C19" s="3" t="s">
        <v>15</v>
      </c>
      <c r="D19" s="4"/>
      <c r="E19" s="18">
        <f>Normheizkörperleistung!D43</f>
        <v>30.094582975064487</v>
      </c>
      <c r="F19" s="1" t="s">
        <v>5</v>
      </c>
      <c r="H19" s="29">
        <v>700</v>
      </c>
      <c r="I19" s="1" t="s">
        <v>1</v>
      </c>
      <c r="L19" s="3" t="s">
        <v>16</v>
      </c>
      <c r="M19" s="4"/>
      <c r="N19" s="22">
        <f>Normheizkörperleistung!I42</f>
        <v>27.724713223938469</v>
      </c>
      <c r="O19" s="1" t="s">
        <v>5</v>
      </c>
    </row>
    <row r="30" spans="3:15" x14ac:dyDescent="0.25">
      <c r="C30" s="16" t="s">
        <v>10</v>
      </c>
      <c r="D30" s="16"/>
      <c r="E30" s="16"/>
      <c r="F30" s="16"/>
      <c r="G30" s="16"/>
      <c r="H30" s="16" t="s">
        <v>9</v>
      </c>
      <c r="I30" s="16"/>
    </row>
    <row r="31" spans="3:15" x14ac:dyDescent="0.25">
      <c r="C31" s="16"/>
      <c r="D31" s="16"/>
      <c r="E31" s="16"/>
      <c r="F31" s="16"/>
      <c r="G31" s="16"/>
    </row>
    <row r="32" spans="3:15" x14ac:dyDescent="0.25">
      <c r="C32" s="23" t="s">
        <v>25</v>
      </c>
      <c r="D32" s="24">
        <f>Normheizkörperleistung!E4</f>
        <v>20</v>
      </c>
      <c r="E32" s="23" t="s">
        <v>0</v>
      </c>
      <c r="F32" s="23"/>
      <c r="G32" s="25"/>
      <c r="H32" s="23" t="s">
        <v>35</v>
      </c>
      <c r="I32" s="23">
        <f>Normheizkörperleistung!H19</f>
        <v>700</v>
      </c>
      <c r="J32" s="23" t="s">
        <v>1</v>
      </c>
      <c r="K32" s="25"/>
    </row>
    <row r="33" spans="3:11" x14ac:dyDescent="0.25">
      <c r="C33" s="23" t="s">
        <v>27</v>
      </c>
      <c r="D33" s="24">
        <f>Normheizkörperleistung!D10</f>
        <v>55</v>
      </c>
      <c r="E33" s="23" t="s">
        <v>0</v>
      </c>
      <c r="F33" s="23"/>
      <c r="G33" s="23"/>
      <c r="H33" s="23" t="s">
        <v>26</v>
      </c>
      <c r="I33" s="23">
        <v>49.83</v>
      </c>
      <c r="J33" s="23" t="s">
        <v>8</v>
      </c>
      <c r="K33" s="25"/>
    </row>
    <row r="34" spans="3:11" x14ac:dyDescent="0.25">
      <c r="C34" s="23" t="s">
        <v>29</v>
      </c>
      <c r="D34" s="24">
        <f>D33-D35</f>
        <v>10</v>
      </c>
      <c r="E34" s="23" t="s">
        <v>8</v>
      </c>
      <c r="F34" s="23"/>
      <c r="G34" s="23"/>
      <c r="H34" s="23" t="s">
        <v>6</v>
      </c>
      <c r="I34" s="24">
        <f>Normheizkörperleistung!N5</f>
        <v>350</v>
      </c>
      <c r="J34" s="23" t="s">
        <v>1</v>
      </c>
      <c r="K34" s="25"/>
    </row>
    <row r="35" spans="3:11" x14ac:dyDescent="0.25">
      <c r="C35" s="23" t="s">
        <v>28</v>
      </c>
      <c r="D35" s="24">
        <f>Normheizkörperleistung!D15</f>
        <v>45</v>
      </c>
      <c r="E35" s="23" t="s">
        <v>0</v>
      </c>
      <c r="F35" s="23"/>
      <c r="G35" s="23"/>
      <c r="H35" s="23" t="s">
        <v>34</v>
      </c>
      <c r="I35" s="27">
        <f>I33*(I34/I32)^(1/1.3)</f>
        <v>29.236767361015271</v>
      </c>
      <c r="J35" s="23" t="s">
        <v>8</v>
      </c>
      <c r="K35" s="25"/>
    </row>
    <row r="36" spans="3:11" x14ac:dyDescent="0.25">
      <c r="C36" s="25"/>
      <c r="D36" s="25"/>
      <c r="E36" s="25"/>
      <c r="F36" s="23"/>
      <c r="G36" s="23"/>
      <c r="H36" s="25"/>
      <c r="I36" s="25"/>
      <c r="J36" s="25"/>
      <c r="K36" s="25"/>
    </row>
    <row r="37" spans="3:11" x14ac:dyDescent="0.25">
      <c r="C37" s="23" t="s">
        <v>30</v>
      </c>
      <c r="D37" s="27">
        <f>D34/LN((D33-D32)/(D35-D32))</f>
        <v>29.720134119884619</v>
      </c>
      <c r="E37" s="23" t="s">
        <v>8</v>
      </c>
      <c r="F37" s="25"/>
      <c r="G37" s="25"/>
      <c r="H37" s="23" t="s">
        <v>25</v>
      </c>
      <c r="I37" s="23">
        <f>D32</f>
        <v>20</v>
      </c>
      <c r="J37" s="23" t="s">
        <v>0</v>
      </c>
      <c r="K37" s="25"/>
    </row>
    <row r="38" spans="3:11" x14ac:dyDescent="0.25">
      <c r="C38" s="23" t="s">
        <v>6</v>
      </c>
      <c r="D38" s="24">
        <f>Normheizkörperleistung!E5</f>
        <v>350</v>
      </c>
      <c r="E38" s="23" t="s">
        <v>1</v>
      </c>
      <c r="F38" s="23"/>
      <c r="G38" s="23"/>
      <c r="H38" s="23" t="s">
        <v>36</v>
      </c>
      <c r="I38" s="23">
        <f>Normheizkörperleistung!M10</f>
        <v>55</v>
      </c>
      <c r="J38" s="23" t="s">
        <v>0</v>
      </c>
      <c r="K38" s="25"/>
    </row>
    <row r="39" spans="3:11" x14ac:dyDescent="0.25">
      <c r="C39" s="23" t="s">
        <v>26</v>
      </c>
      <c r="D39" s="23">
        <v>49.83</v>
      </c>
      <c r="E39" s="23" t="s">
        <v>8</v>
      </c>
      <c r="F39" s="23"/>
      <c r="G39" s="23"/>
      <c r="H39" s="23" t="s">
        <v>37</v>
      </c>
      <c r="I39" s="27">
        <f>3*I35*(SQRT(1+(4*(I38-I37-I35))/(3*I35))-1)</f>
        <v>10.854786028617889</v>
      </c>
      <c r="J39" s="23" t="s">
        <v>8</v>
      </c>
      <c r="K39" s="25"/>
    </row>
    <row r="40" spans="3:11" x14ac:dyDescent="0.25">
      <c r="C40" s="23" t="s">
        <v>31</v>
      </c>
      <c r="D40" s="24">
        <f>IF(D35=0,"",D38*(D39/D37)^1.3)</f>
        <v>685.236050421345</v>
      </c>
      <c r="E40" s="23" t="s">
        <v>1</v>
      </c>
      <c r="F40" s="23"/>
      <c r="G40" s="23"/>
      <c r="H40" s="23" t="s">
        <v>2</v>
      </c>
      <c r="I40" s="27">
        <f>I38-I39</f>
        <v>44.145213971382113</v>
      </c>
      <c r="J40" s="23" t="s">
        <v>0</v>
      </c>
      <c r="K40" s="25"/>
    </row>
    <row r="41" spans="3:11" x14ac:dyDescent="0.25">
      <c r="C41" s="25"/>
      <c r="D41" s="25"/>
      <c r="E41" s="25"/>
      <c r="F41" s="23"/>
      <c r="G41" s="23"/>
      <c r="H41" s="25"/>
      <c r="I41" s="25"/>
      <c r="J41" s="25"/>
      <c r="K41" s="25"/>
    </row>
    <row r="42" spans="3:11" x14ac:dyDescent="0.25">
      <c r="C42" s="23" t="s">
        <v>32</v>
      </c>
      <c r="D42" s="26">
        <f>IF(D35=0,"",(D38/(D33-D35)/1.163))</f>
        <v>30.094582975064487</v>
      </c>
      <c r="E42" s="23" t="s">
        <v>4</v>
      </c>
      <c r="F42" s="23"/>
      <c r="G42" s="23"/>
      <c r="H42" s="23" t="s">
        <v>3</v>
      </c>
      <c r="I42" s="26">
        <f>IF(I40=0,"",(I34/(I38-I40)/1.163))</f>
        <v>27.724713223938469</v>
      </c>
      <c r="J42" s="23" t="s">
        <v>4</v>
      </c>
      <c r="K42" s="25"/>
    </row>
    <row r="43" spans="3:11" x14ac:dyDescent="0.25">
      <c r="C43" s="23" t="s">
        <v>33</v>
      </c>
      <c r="D43" s="26">
        <f>D42</f>
        <v>30.094582975064487</v>
      </c>
      <c r="E43" s="23" t="s">
        <v>5</v>
      </c>
      <c r="F43" s="23"/>
      <c r="G43" s="23"/>
      <c r="H43" s="23" t="s">
        <v>33</v>
      </c>
      <c r="I43" s="26">
        <f>I42</f>
        <v>27.724713223938469</v>
      </c>
      <c r="J43" s="23" t="s">
        <v>5</v>
      </c>
      <c r="K43" s="25"/>
    </row>
    <row r="44" spans="3:11" x14ac:dyDescent="0.25">
      <c r="F44" s="16"/>
      <c r="G44" s="16"/>
    </row>
    <row r="50" spans="9:11" x14ac:dyDescent="0.25">
      <c r="I50" s="16"/>
      <c r="J50" s="17"/>
      <c r="K50" s="16"/>
    </row>
    <row r="51" spans="9:11" x14ac:dyDescent="0.25">
      <c r="I51" s="16"/>
      <c r="J51" s="17"/>
      <c r="K51" s="16"/>
    </row>
    <row r="52" spans="9:11" x14ac:dyDescent="0.25">
      <c r="I52" s="16"/>
      <c r="J52" s="16"/>
      <c r="K52" s="16"/>
    </row>
  </sheetData>
  <mergeCells count="7">
    <mergeCell ref="C19:D19"/>
    <mergeCell ref="C4:D4"/>
    <mergeCell ref="C5:D5"/>
    <mergeCell ref="L5:M5"/>
    <mergeCell ref="H4:I6"/>
    <mergeCell ref="H16:I18"/>
    <mergeCell ref="L19:M19"/>
  </mergeCells>
  <phoneticPr fontId="0" type="noConversion"/>
  <pageMargins left="0.78740157499999996" right="0.78740157499999996" top="0.984251969" bottom="0.984251969" header="0.4921259845" footer="0.4921259845"/>
  <pageSetup paperSize="25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Normheizkörperleistung</vt:lpstr>
    </vt:vector>
  </TitlesOfParts>
  <Company>IfHK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Teuber</dc:creator>
  <cp:lastModifiedBy>Kati Jagnow</cp:lastModifiedBy>
  <dcterms:created xsi:type="dcterms:W3CDTF">2003-11-19T14:38:07Z</dcterms:created>
  <dcterms:modified xsi:type="dcterms:W3CDTF">2025-08-19T06:25:17Z</dcterms:modified>
</cp:coreProperties>
</file>