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99 Temp\"/>
    </mc:Choice>
  </mc:AlternateContent>
  <xr:revisionPtr revIDLastSave="0" documentId="8_{18127871-6FEC-484D-830D-2392D3BA7BBF}" xr6:coauthVersionLast="36" xr6:coauthVersionMax="36" xr10:uidLastSave="{00000000-0000-0000-0000-000000000000}"/>
  <bookViews>
    <workbookView xWindow="120" yWindow="45" windowWidth="15180" windowHeight="8580" tabRatio="879"/>
  </bookViews>
  <sheets>
    <sheet name="Aufgabe" sheetId="23" r:id="rId1"/>
    <sheet name="Alternativen und Merkmale" sheetId="22" r:id="rId2"/>
    <sheet name="Wohnbaugesellschaft" sheetId="9" r:id="rId3"/>
    <sheet name="Hersteller" sheetId="7" r:id="rId4"/>
    <sheet name="Nutzer" sheetId="8" r:id="rId5"/>
    <sheet name="Energieberater" sheetId="12" r:id="rId6"/>
    <sheet name="Fachplaner TGA" sheetId="10" r:id="rId7"/>
    <sheet name="Versorger" sheetId="4" r:id="rId8"/>
    <sheet name="Hausmeister" sheetId="5" r:id="rId9"/>
    <sheet name="Architekten" sheetId="11" r:id="rId10"/>
    <sheet name="Ergebnisse" sheetId="19" r:id="rId11"/>
  </sheets>
  <calcPr calcId="191029"/>
</workbook>
</file>

<file path=xl/calcChain.xml><?xml version="1.0" encoding="utf-8"?>
<calcChain xmlns="http://schemas.openxmlformats.org/spreadsheetml/2006/main">
  <c r="C9" i="11" l="1"/>
  <c r="C8" i="5"/>
  <c r="C7" i="5"/>
  <c r="C4" i="5"/>
  <c r="C9" i="4"/>
  <c r="C6" i="4"/>
  <c r="C5" i="4"/>
  <c r="C8" i="10"/>
  <c r="C7" i="10"/>
  <c r="C4" i="10"/>
  <c r="C9" i="12"/>
  <c r="C5" i="12"/>
  <c r="C7" i="8"/>
  <c r="C9" i="7"/>
  <c r="C5" i="7"/>
  <c r="B10" i="9"/>
  <c r="C8" i="9" s="1"/>
  <c r="A5" i="9"/>
  <c r="A6" i="9"/>
  <c r="A7" i="9"/>
  <c r="A8" i="9"/>
  <c r="A9" i="9"/>
  <c r="A4" i="9"/>
  <c r="B10" i="12"/>
  <c r="C8" i="12" s="1"/>
  <c r="A9" i="12"/>
  <c r="A8" i="12"/>
  <c r="A7" i="12"/>
  <c r="A6" i="12"/>
  <c r="A5" i="12"/>
  <c r="A4" i="12"/>
  <c r="B10" i="5"/>
  <c r="C6" i="5" s="1"/>
  <c r="A9" i="5"/>
  <c r="A8" i="5"/>
  <c r="A7" i="5"/>
  <c r="A6" i="5"/>
  <c r="A5" i="5"/>
  <c r="A4" i="5"/>
  <c r="B6" i="19"/>
  <c r="B7" i="19"/>
  <c r="B8" i="19"/>
  <c r="C8" i="19" s="1"/>
  <c r="B9" i="19"/>
  <c r="C10" i="19" s="1"/>
  <c r="B10" i="19"/>
  <c r="B11" i="19"/>
  <c r="E6" i="19"/>
  <c r="E7" i="19"/>
  <c r="E8" i="19"/>
  <c r="C9" i="19"/>
  <c r="H9" i="19" s="1"/>
  <c r="E9" i="19"/>
  <c r="E10" i="19"/>
  <c r="E11" i="19"/>
  <c r="G6" i="19"/>
  <c r="G7" i="19"/>
  <c r="G8" i="19"/>
  <c r="G9" i="19"/>
  <c r="G10" i="19"/>
  <c r="G11" i="19"/>
  <c r="I6" i="19"/>
  <c r="I7" i="19"/>
  <c r="I8" i="19"/>
  <c r="I9" i="19"/>
  <c r="I10" i="19"/>
  <c r="I11" i="19"/>
  <c r="A11" i="19"/>
  <c r="A10" i="19"/>
  <c r="A9" i="19"/>
  <c r="A8" i="19"/>
  <c r="A7" i="19"/>
  <c r="A6" i="19"/>
  <c r="I4" i="19"/>
  <c r="G4" i="19"/>
  <c r="E4" i="19"/>
  <c r="B10" i="7"/>
  <c r="C8" i="7" s="1"/>
  <c r="A9" i="7"/>
  <c r="A8" i="7"/>
  <c r="A7" i="7"/>
  <c r="A6" i="7"/>
  <c r="A5" i="7"/>
  <c r="A4" i="7"/>
  <c r="B10" i="10"/>
  <c r="C6" i="10" s="1"/>
  <c r="A9" i="10"/>
  <c r="A8" i="10"/>
  <c r="A7" i="10"/>
  <c r="A6" i="10"/>
  <c r="A5" i="10"/>
  <c r="A4" i="10"/>
  <c r="B10" i="4"/>
  <c r="C8" i="4" s="1"/>
  <c r="A9" i="4"/>
  <c r="A8" i="4"/>
  <c r="A7" i="4"/>
  <c r="A6" i="4"/>
  <c r="A5" i="4"/>
  <c r="A4" i="4"/>
  <c r="B10" i="11"/>
  <c r="C8" i="11" s="1"/>
  <c r="A9" i="11"/>
  <c r="A8" i="11"/>
  <c r="A7" i="11"/>
  <c r="A6" i="11"/>
  <c r="A5" i="11"/>
  <c r="A4" i="11"/>
  <c r="B10" i="8"/>
  <c r="C6" i="8" s="1"/>
  <c r="A9" i="8"/>
  <c r="A8" i="8"/>
  <c r="A7" i="8"/>
  <c r="A6" i="8"/>
  <c r="A5" i="8"/>
  <c r="A4" i="8"/>
  <c r="F10" i="19" l="1"/>
  <c r="H10" i="19"/>
  <c r="J10" i="19"/>
  <c r="F8" i="19"/>
  <c r="H8" i="19"/>
  <c r="J8" i="19"/>
  <c r="C5" i="11"/>
  <c r="C6" i="19"/>
  <c r="C4" i="9"/>
  <c r="C6" i="9"/>
  <c r="C4" i="8"/>
  <c r="C6" i="12"/>
  <c r="C6" i="11"/>
  <c r="J9" i="19"/>
  <c r="C11" i="19"/>
  <c r="F9" i="19"/>
  <c r="C7" i="19"/>
  <c r="C9" i="9"/>
  <c r="C5" i="9"/>
  <c r="C7" i="7"/>
  <c r="C5" i="8"/>
  <c r="C9" i="8"/>
  <c r="C7" i="12"/>
  <c r="C5" i="10"/>
  <c r="C9" i="10"/>
  <c r="C7" i="4"/>
  <c r="C5" i="5"/>
  <c r="C9" i="5"/>
  <c r="C7" i="11"/>
  <c r="C7" i="9"/>
  <c r="C6" i="7"/>
  <c r="C8" i="8"/>
  <c r="C4" i="7"/>
  <c r="C4" i="12"/>
  <c r="C4" i="4"/>
  <c r="C4" i="11"/>
  <c r="F6" i="19" l="1"/>
  <c r="H6" i="19"/>
  <c r="J6" i="19"/>
  <c r="H11" i="19"/>
  <c r="J11" i="19"/>
  <c r="F11" i="19"/>
  <c r="H7" i="19"/>
  <c r="J7" i="19"/>
  <c r="F7" i="19"/>
  <c r="H13" i="19" l="1"/>
  <c r="J13" i="19"/>
  <c r="F13" i="19"/>
  <c r="F14" i="19" s="1"/>
  <c r="H14" i="19" l="1"/>
  <c r="J14" i="19" s="1"/>
</calcChain>
</file>

<file path=xl/sharedStrings.xml><?xml version="1.0" encoding="utf-8"?>
<sst xmlns="http://schemas.openxmlformats.org/spreadsheetml/2006/main" count="109" uniqueCount="42">
  <si>
    <t>g*w</t>
  </si>
  <si>
    <t>Wohnbaugesellschaft</t>
  </si>
  <si>
    <t>Fachplaner TGA</t>
  </si>
  <si>
    <t>Architekten</t>
  </si>
  <si>
    <t>Energieberater</t>
  </si>
  <si>
    <t>Nutzer</t>
  </si>
  <si>
    <t>Versorger</t>
  </si>
  <si>
    <t>Hersteller</t>
  </si>
  <si>
    <t>Hausmeister</t>
  </si>
  <si>
    <t>Fensterlüftung</t>
  </si>
  <si>
    <t>Merkmal</t>
  </si>
  <si>
    <t>Punkte</t>
  </si>
  <si>
    <t>Gewicht g</t>
  </si>
  <si>
    <t>w</t>
  </si>
  <si>
    <t>Gewicht</t>
  </si>
  <si>
    <t>I</t>
  </si>
  <si>
    <t>II</t>
  </si>
  <si>
    <t>III</t>
  </si>
  <si>
    <t>dez. Zu-/Abluftanlage mit WRG</t>
  </si>
  <si>
    <t>zentr. mechanische Abluftanlage</t>
  </si>
  <si>
    <t>Vermietbarkeit und Wohnungsstandard erhöhen</t>
  </si>
  <si>
    <t>Wartung, Instandhaltung und Betrieb (incl. Kosten) einfach halten</t>
  </si>
  <si>
    <t>Energieverbrauch und CO2-Ausstoß (Kosten und Image) mindern</t>
  </si>
  <si>
    <t>Wohn- und Raumhygiene erhöhen (Feuchte-, Schallschutz, Filterung)</t>
  </si>
  <si>
    <t>Investition gering halten (Wohnbaugesellschaft, Mieter)</t>
  </si>
  <si>
    <t>Bausubstanz schützen (incl. Schimmelpilzvermeidung)</t>
  </si>
  <si>
    <t>Zu untersuchen ist folgende Fragestellung:</t>
  </si>
  <si>
    <t>Welche Möglichkeiten der Lüftung gibt es für ein bereits baulich modernisiertes älteres Wohnhaus, das heute zu 90 % belegt ist.</t>
  </si>
  <si>
    <t>Es sind bereits heute in den innenliegenden Bädern Schächte zur natürlichen Lüftung (Auftriebslüftung) vorhanden.</t>
  </si>
  <si>
    <t>Alternativen zur Problemlösung</t>
  </si>
  <si>
    <t xml:space="preserve">Merkmale, anhand derer die Alternativen verglichen werden sollen </t>
  </si>
  <si>
    <t>Gewichtung der Merkmale</t>
  </si>
  <si>
    <t>Bewertung der Alternativen</t>
  </si>
  <si>
    <t>Prozent</t>
  </si>
  <si>
    <t>Bestimmung des Endergebnisses</t>
  </si>
  <si>
    <t>Berechnung der Erfüllungsgrade w als Mittelwert aller Gruppen</t>
  </si>
  <si>
    <t>Berechnung der Gewichtung g als Mittelwert aller Entscheidergruppen</t>
  </si>
  <si>
    <t>Summe</t>
  </si>
  <si>
    <t>Fazit:</t>
  </si>
  <si>
    <t>Die Lösung der dezentralen Anlagen mit WRG würde unter Beachtung aller</t>
  </si>
  <si>
    <t>Randumstände realisert.</t>
  </si>
  <si>
    <t>Es sollen diverse Entscheidergruppen befragt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</si>
</sst>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4" x14ac:knownFonts="1">
    <font>
      <sz val="10"/>
      <name val="Arial"/>
    </font>
    <font>
      <sz val="10"/>
      <name val="Arial"/>
    </font>
    <font>
      <sz val="20"/>
      <color indexed="16"/>
      <name val="Arial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0" borderId="0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7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72" fontId="0" fillId="5" borderId="4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72" fontId="0" fillId="6" borderId="4" xfId="0" applyNumberForma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2" fontId="0" fillId="2" borderId="4" xfId="0" applyNumberFormat="1" applyFill="1" applyBorder="1"/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0" fontId="0" fillId="5" borderId="9" xfId="0" applyFill="1" applyBorder="1"/>
    <xf numFmtId="0" fontId="0" fillId="4" borderId="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5" borderId="8" xfId="0" applyFill="1" applyBorder="1" applyAlignment="1"/>
    <xf numFmtId="0" fontId="0" fillId="5" borderId="8" xfId="0" applyFill="1" applyBorder="1" applyAlignment="1">
      <alignment horizontal="center"/>
    </xf>
    <xf numFmtId="0" fontId="2" fillId="0" borderId="0" xfId="0" applyFont="1"/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9" fontId="0" fillId="4" borderId="3" xfId="1" applyFont="1" applyFill="1" applyBorder="1" applyAlignment="1">
      <alignment horizontal="center"/>
    </xf>
    <xf numFmtId="9" fontId="0" fillId="4" borderId="4" xfId="1" applyFont="1" applyFill="1" applyBorder="1" applyAlignment="1">
      <alignment horizontal="center"/>
    </xf>
    <xf numFmtId="2" fontId="0" fillId="0" borderId="0" xfId="0" applyNumberFormat="1" applyFill="1" applyBorder="1"/>
    <xf numFmtId="172" fontId="0" fillId="3" borderId="7" xfId="0" applyNumberFormat="1" applyFill="1" applyBorder="1" applyAlignment="1">
      <alignment horizontal="center"/>
    </xf>
    <xf numFmtId="172" fontId="0" fillId="5" borderId="7" xfId="0" applyNumberFormat="1" applyFill="1" applyBorder="1" applyAlignment="1">
      <alignment horizontal="center"/>
    </xf>
    <xf numFmtId="172" fontId="0" fillId="6" borderId="7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9" fontId="0" fillId="3" borderId="13" xfId="1" applyFont="1" applyFill="1" applyBorder="1" applyAlignment="1">
      <alignment horizontal="center"/>
    </xf>
    <xf numFmtId="9" fontId="0" fillId="5" borderId="13" xfId="1" applyFont="1" applyFill="1" applyBorder="1" applyAlignment="1">
      <alignment horizontal="center"/>
    </xf>
    <xf numFmtId="9" fontId="0" fillId="6" borderId="13" xfId="0" applyNumberForma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9" fontId="0" fillId="2" borderId="17" xfId="1" applyFont="1" applyFill="1" applyBorder="1"/>
    <xf numFmtId="9" fontId="0" fillId="2" borderId="17" xfId="0" applyNumberFormat="1" applyFill="1" applyBorder="1"/>
    <xf numFmtId="0" fontId="0" fillId="3" borderId="8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5" borderId="8" xfId="0" applyFill="1" applyBorder="1" applyAlignment="1">
      <alignment wrapText="1"/>
    </xf>
    <xf numFmtId="0" fontId="0" fillId="6" borderId="8" xfId="0" applyFill="1" applyBorder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showGridLines="0" tabSelected="1" workbookViewId="0"/>
  </sheetViews>
  <sheetFormatPr baseColWidth="10" defaultRowHeight="12.75" x14ac:dyDescent="0.2"/>
  <sheetData>
    <row r="2" spans="1:1" ht="25.5" x14ac:dyDescent="0.35">
      <c r="A2" s="38" t="s">
        <v>26</v>
      </c>
    </row>
    <row r="4" spans="1:1" x14ac:dyDescent="0.2">
      <c r="A4" t="s">
        <v>27</v>
      </c>
    </row>
    <row r="5" spans="1:1" x14ac:dyDescent="0.2">
      <c r="A5" t="s">
        <v>28</v>
      </c>
    </row>
    <row r="7" spans="1:1" x14ac:dyDescent="0.2">
      <c r="A7" t="s">
        <v>41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>
      <selection activeCell="E2" sqref="E2"/>
    </sheetView>
  </sheetViews>
  <sheetFormatPr baseColWidth="10" defaultColWidth="6.5703125" defaultRowHeight="27" customHeight="1" x14ac:dyDescent="0.2"/>
  <cols>
    <col min="1" max="1" width="2.85546875" style="1" customWidth="1"/>
    <col min="2" max="2" width="6.5703125" style="1" customWidth="1"/>
    <col min="3" max="3" width="34.140625" style="1" customWidth="1"/>
    <col min="4" max="5" width="6.5703125" style="1" customWidth="1"/>
    <col min="6" max="6" width="48" style="1" customWidth="1"/>
    <col min="7" max="9" width="6.5703125" style="1" customWidth="1"/>
    <col min="10" max="10" width="8.7109375" style="1" customWidth="1"/>
    <col min="11" max="16384" width="6.5703125" style="1"/>
  </cols>
  <sheetData>
    <row r="1" spans="2:6" ht="27" customHeight="1" thickBot="1" x14ac:dyDescent="0.25">
      <c r="B1" s="1" t="s">
        <v>29</v>
      </c>
      <c r="E1" s="8" t="s">
        <v>30</v>
      </c>
    </row>
    <row r="2" spans="2:6" ht="25.5" customHeight="1" x14ac:dyDescent="0.2">
      <c r="B2" s="30" t="s">
        <v>15</v>
      </c>
      <c r="C2" s="6" t="s">
        <v>9</v>
      </c>
      <c r="E2" s="30">
        <v>1</v>
      </c>
      <c r="F2" s="33" t="s">
        <v>24</v>
      </c>
    </row>
    <row r="3" spans="2:6" ht="25.5" customHeight="1" x14ac:dyDescent="0.2">
      <c r="B3" s="31" t="s">
        <v>16</v>
      </c>
      <c r="C3" s="7" t="s">
        <v>19</v>
      </c>
      <c r="E3" s="31">
        <v>2</v>
      </c>
      <c r="F3" s="34" t="s">
        <v>21</v>
      </c>
    </row>
    <row r="4" spans="2:6" ht="27" customHeight="1" x14ac:dyDescent="0.2">
      <c r="B4" s="31" t="s">
        <v>17</v>
      </c>
      <c r="C4" s="7" t="s">
        <v>18</v>
      </c>
      <c r="E4" s="31">
        <v>3</v>
      </c>
      <c r="F4" s="34" t="s">
        <v>22</v>
      </c>
    </row>
    <row r="5" spans="2:6" ht="27" customHeight="1" x14ac:dyDescent="0.2">
      <c r="E5" s="31">
        <v>4</v>
      </c>
      <c r="F5" s="34" t="s">
        <v>25</v>
      </c>
    </row>
    <row r="6" spans="2:6" ht="27" customHeight="1" x14ac:dyDescent="0.2">
      <c r="E6" s="31">
        <v>5</v>
      </c>
      <c r="F6" s="34" t="s">
        <v>23</v>
      </c>
    </row>
    <row r="7" spans="2:6" ht="27" customHeight="1" x14ac:dyDescent="0.2">
      <c r="E7" s="31">
        <v>6</v>
      </c>
      <c r="F7" s="34" t="s">
        <v>20</v>
      </c>
    </row>
    <row r="8" spans="2:6" ht="27" customHeight="1" x14ac:dyDescent="0.2">
      <c r="E8" s="31">
        <v>7</v>
      </c>
      <c r="F8" s="34"/>
    </row>
    <row r="9" spans="2:6" ht="27" customHeight="1" x14ac:dyDescent="0.2">
      <c r="E9" s="31">
        <v>8</v>
      </c>
      <c r="F9" s="34"/>
    </row>
    <row r="10" spans="2:6" ht="27" customHeight="1" x14ac:dyDescent="0.2">
      <c r="E10" s="31">
        <v>9</v>
      </c>
      <c r="F10" s="34"/>
    </row>
    <row r="11" spans="2:6" ht="27" customHeight="1" thickBot="1" x14ac:dyDescent="0.25">
      <c r="E11" s="32">
        <v>10</v>
      </c>
      <c r="F11" s="3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baseColWidth="10" defaultColWidth="6.5703125" defaultRowHeight="21" customHeight="1" x14ac:dyDescent="0.2"/>
  <cols>
    <col min="1" max="1" width="54" style="8" customWidth="1"/>
    <col min="2" max="2" width="8.7109375" style="2" customWidth="1"/>
    <col min="3" max="5" width="6.7109375" style="2" customWidth="1"/>
    <col min="6" max="10" width="6.5703125" style="1" customWidth="1"/>
    <col min="11" max="11" width="8.7109375" style="1" customWidth="1"/>
    <col min="12" max="16384" width="6.5703125" style="1"/>
  </cols>
  <sheetData>
    <row r="1" spans="1:8" s="29" customFormat="1" ht="21" customHeight="1" thickBot="1" x14ac:dyDescent="0.25">
      <c r="A1" s="36" t="s">
        <v>1</v>
      </c>
      <c r="B1" s="28"/>
      <c r="C1" s="28"/>
      <c r="D1" s="28"/>
      <c r="E1" s="28"/>
    </row>
    <row r="2" spans="1:8" ht="21" customHeight="1" x14ac:dyDescent="0.2">
      <c r="B2" s="8" t="s">
        <v>31</v>
      </c>
      <c r="F2" s="8" t="s">
        <v>32</v>
      </c>
      <c r="G2" s="2"/>
      <c r="H2" s="2"/>
    </row>
    <row r="3" spans="1:8" ht="21" customHeight="1" thickBot="1" x14ac:dyDescent="0.25">
      <c r="A3" s="8" t="s">
        <v>10</v>
      </c>
      <c r="B3" s="2" t="s">
        <v>14</v>
      </c>
      <c r="C3" s="2" t="s">
        <v>33</v>
      </c>
      <c r="F3" s="2" t="s">
        <v>15</v>
      </c>
      <c r="G3" s="2" t="s">
        <v>16</v>
      </c>
      <c r="H3" s="2" t="s">
        <v>17</v>
      </c>
    </row>
    <row r="4" spans="1:8" ht="21" customHeight="1" x14ac:dyDescent="0.2">
      <c r="A4" s="9" t="str">
        <f>'Alternativen und Merkmale'!F2</f>
        <v>Investition gering halten (Wohnbaugesellschaft, Mieter)</v>
      </c>
      <c r="B4" s="11">
        <v>6</v>
      </c>
      <c r="C4" s="41">
        <f t="shared" ref="C4:C9" si="0">B4/$B$10</f>
        <v>0.2</v>
      </c>
      <c r="F4" s="39">
        <v>1</v>
      </c>
      <c r="G4" s="39">
        <v>0.5</v>
      </c>
      <c r="H4" s="39">
        <v>0</v>
      </c>
    </row>
    <row r="5" spans="1:8" ht="21" customHeight="1" x14ac:dyDescent="0.2">
      <c r="A5" s="10" t="str">
        <f>'Alternativen und Merkmale'!F3</f>
        <v>Wartung, Instandhaltung und Betrieb (incl. Kosten) einfach halten</v>
      </c>
      <c r="B5" s="12">
        <v>5</v>
      </c>
      <c r="C5" s="42">
        <f t="shared" si="0"/>
        <v>0.16666666666666666</v>
      </c>
      <c r="F5" s="40">
        <v>1</v>
      </c>
      <c r="G5" s="40">
        <v>0.75</v>
      </c>
      <c r="H5" s="40">
        <v>0.25</v>
      </c>
    </row>
    <row r="6" spans="1:8" ht="21" customHeight="1" x14ac:dyDescent="0.2">
      <c r="A6" s="10" t="str">
        <f>'Alternativen und Merkmale'!F4</f>
        <v>Energieverbrauch und CO2-Ausstoß (Kosten und Image) mindern</v>
      </c>
      <c r="B6" s="12">
        <v>3</v>
      </c>
      <c r="C6" s="42">
        <f t="shared" si="0"/>
        <v>0.1</v>
      </c>
      <c r="F6" s="40">
        <v>0.25</v>
      </c>
      <c r="G6" s="40">
        <v>0.5</v>
      </c>
      <c r="H6" s="40">
        <v>0.75</v>
      </c>
    </row>
    <row r="7" spans="1:8" ht="21" customHeight="1" x14ac:dyDescent="0.2">
      <c r="A7" s="10" t="str">
        <f>'Alternativen und Merkmale'!F5</f>
        <v>Bausubstanz schützen (incl. Schimmelpilzvermeidung)</v>
      </c>
      <c r="B7" s="12">
        <v>6</v>
      </c>
      <c r="C7" s="42">
        <f t="shared" si="0"/>
        <v>0.2</v>
      </c>
      <c r="F7" s="40">
        <v>0.25</v>
      </c>
      <c r="G7" s="40">
        <v>0.75</v>
      </c>
      <c r="H7" s="40">
        <v>1</v>
      </c>
    </row>
    <row r="8" spans="1:8" ht="21" customHeight="1" x14ac:dyDescent="0.2">
      <c r="A8" s="10" t="str">
        <f>'Alternativen und Merkmale'!F6</f>
        <v>Wohn- und Raumhygiene erhöhen (Feuchte-, Schallschutz, Filterung)</v>
      </c>
      <c r="B8" s="12">
        <v>5</v>
      </c>
      <c r="C8" s="42">
        <f t="shared" si="0"/>
        <v>0.16666666666666666</v>
      </c>
      <c r="F8" s="40">
        <v>0</v>
      </c>
      <c r="G8" s="40">
        <v>0.5</v>
      </c>
      <c r="H8" s="40">
        <v>1</v>
      </c>
    </row>
    <row r="9" spans="1:8" ht="21" customHeight="1" x14ac:dyDescent="0.2">
      <c r="A9" s="10" t="str">
        <f>'Alternativen und Merkmale'!F7</f>
        <v>Vermietbarkeit und Wohnungsstandard erhöhen</v>
      </c>
      <c r="B9" s="12">
        <v>5</v>
      </c>
      <c r="C9" s="42">
        <f t="shared" si="0"/>
        <v>0.16666666666666666</v>
      </c>
      <c r="F9" s="40">
        <v>0</v>
      </c>
      <c r="G9" s="40">
        <v>0.25</v>
      </c>
      <c r="H9" s="40">
        <v>0.75</v>
      </c>
    </row>
    <row r="10" spans="1:8" ht="21" customHeight="1" x14ac:dyDescent="0.2">
      <c r="B10" s="2">
        <f>SUM(B4:B9)</f>
        <v>30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baseColWidth="10" defaultColWidth="6.5703125" defaultRowHeight="21" customHeight="1" x14ac:dyDescent="0.2"/>
  <cols>
    <col min="1" max="1" width="53.5703125" style="8" customWidth="1"/>
    <col min="2" max="2" width="8.7109375" style="2" customWidth="1"/>
    <col min="3" max="5" width="6.7109375" style="2" customWidth="1"/>
    <col min="6" max="10" width="6.5703125" style="1" customWidth="1"/>
    <col min="11" max="11" width="8.7109375" style="1" customWidth="1"/>
    <col min="12" max="16384" width="6.5703125" style="1"/>
  </cols>
  <sheetData>
    <row r="1" spans="1:8" s="29" customFormat="1" ht="21" customHeight="1" thickBot="1" x14ac:dyDescent="0.25">
      <c r="A1" s="27" t="s">
        <v>7</v>
      </c>
      <c r="B1" s="28"/>
      <c r="C1" s="28"/>
      <c r="D1" s="28"/>
      <c r="E1" s="28"/>
    </row>
    <row r="2" spans="1:8" ht="21" customHeight="1" x14ac:dyDescent="0.2">
      <c r="B2" s="8" t="s">
        <v>31</v>
      </c>
      <c r="F2" s="8" t="s">
        <v>32</v>
      </c>
      <c r="G2" s="2"/>
      <c r="H2" s="2"/>
    </row>
    <row r="3" spans="1:8" ht="21" customHeight="1" thickBot="1" x14ac:dyDescent="0.25">
      <c r="A3" s="8" t="s">
        <v>10</v>
      </c>
      <c r="B3" s="2" t="s">
        <v>14</v>
      </c>
      <c r="C3" s="2" t="s">
        <v>33</v>
      </c>
      <c r="F3" s="2" t="s">
        <v>15</v>
      </c>
      <c r="G3" s="2" t="s">
        <v>16</v>
      </c>
      <c r="H3" s="2" t="s">
        <v>17</v>
      </c>
    </row>
    <row r="4" spans="1:8" ht="21" customHeight="1" x14ac:dyDescent="0.2">
      <c r="A4" s="9" t="str">
        <f>'Alternativen und Merkmale'!F2</f>
        <v>Investition gering halten (Wohnbaugesellschaft, Mieter)</v>
      </c>
      <c r="B4" s="11">
        <v>8</v>
      </c>
      <c r="C4" s="41">
        <f t="shared" ref="C4:C9" si="0">B4/$B$10</f>
        <v>0.26666666666666666</v>
      </c>
      <c r="F4" s="11">
        <v>0</v>
      </c>
      <c r="G4" s="11">
        <v>0.8</v>
      </c>
      <c r="H4" s="11">
        <v>1</v>
      </c>
    </row>
    <row r="5" spans="1:8" ht="21" customHeight="1" x14ac:dyDescent="0.2">
      <c r="A5" s="10" t="str">
        <f>'Alternativen und Merkmale'!F3</f>
        <v>Wartung, Instandhaltung und Betrieb (incl. Kosten) einfach halten</v>
      </c>
      <c r="B5" s="12">
        <v>5</v>
      </c>
      <c r="C5" s="42">
        <f t="shared" si="0"/>
        <v>0.16666666666666666</v>
      </c>
      <c r="F5" s="12">
        <v>0</v>
      </c>
      <c r="G5" s="12">
        <v>0.8</v>
      </c>
      <c r="H5" s="12">
        <v>0.8</v>
      </c>
    </row>
    <row r="6" spans="1:8" ht="21" customHeight="1" x14ac:dyDescent="0.2">
      <c r="A6" s="10" t="str">
        <f>'Alternativen und Merkmale'!F4</f>
        <v>Energieverbrauch und CO2-Ausstoß (Kosten und Image) mindern</v>
      </c>
      <c r="B6" s="12">
        <v>8</v>
      </c>
      <c r="C6" s="42">
        <f t="shared" si="0"/>
        <v>0.26666666666666666</v>
      </c>
      <c r="F6" s="12">
        <v>0</v>
      </c>
      <c r="G6" s="12">
        <v>0.7</v>
      </c>
      <c r="H6" s="12">
        <v>0.9</v>
      </c>
    </row>
    <row r="7" spans="1:8" ht="21" customHeight="1" x14ac:dyDescent="0.2">
      <c r="A7" s="10" t="str">
        <f>'Alternativen und Merkmale'!F5</f>
        <v>Bausubstanz schützen (incl. Schimmelpilzvermeidung)</v>
      </c>
      <c r="B7" s="12">
        <v>5</v>
      </c>
      <c r="C7" s="42">
        <f t="shared" si="0"/>
        <v>0.16666666666666666</v>
      </c>
      <c r="F7" s="12">
        <v>0</v>
      </c>
      <c r="G7" s="12">
        <v>0.5</v>
      </c>
      <c r="H7" s="12">
        <v>0.5</v>
      </c>
    </row>
    <row r="8" spans="1:8" ht="21" customHeight="1" x14ac:dyDescent="0.2">
      <c r="A8" s="10" t="str">
        <f>'Alternativen und Merkmale'!F6</f>
        <v>Wohn- und Raumhygiene erhöhen (Feuchte-, Schallschutz, Filterung)</v>
      </c>
      <c r="B8" s="12">
        <v>4</v>
      </c>
      <c r="C8" s="42">
        <f t="shared" si="0"/>
        <v>0.13333333333333333</v>
      </c>
      <c r="F8" s="12">
        <v>0</v>
      </c>
      <c r="G8" s="12">
        <v>0.5</v>
      </c>
      <c r="H8" s="12">
        <v>0.8</v>
      </c>
    </row>
    <row r="9" spans="1:8" ht="21" customHeight="1" x14ac:dyDescent="0.2">
      <c r="A9" s="10" t="str">
        <f>'Alternativen und Merkmale'!F7</f>
        <v>Vermietbarkeit und Wohnungsstandard erhöhen</v>
      </c>
      <c r="B9" s="12">
        <v>0</v>
      </c>
      <c r="C9" s="42">
        <f t="shared" si="0"/>
        <v>0</v>
      </c>
      <c r="F9" s="12">
        <v>0</v>
      </c>
      <c r="G9" s="12">
        <v>0.2</v>
      </c>
      <c r="H9" s="12">
        <v>0.2</v>
      </c>
    </row>
    <row r="10" spans="1:8" ht="21" customHeight="1" x14ac:dyDescent="0.2">
      <c r="B10" s="2">
        <f>SUM(B4:B9)</f>
        <v>30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baseColWidth="10" defaultColWidth="6.5703125" defaultRowHeight="21" customHeight="1" x14ac:dyDescent="0.2"/>
  <cols>
    <col min="1" max="1" width="53.5703125" style="8" customWidth="1"/>
    <col min="2" max="2" width="8.7109375" style="2" customWidth="1"/>
    <col min="3" max="5" width="6.7109375" style="2" customWidth="1"/>
    <col min="6" max="10" width="6.5703125" style="1" customWidth="1"/>
    <col min="11" max="11" width="8.7109375" style="1" customWidth="1"/>
    <col min="12" max="16384" width="6.5703125" style="1"/>
  </cols>
  <sheetData>
    <row r="1" spans="1:8" s="29" customFormat="1" ht="21" customHeight="1" thickBot="1" x14ac:dyDescent="0.25">
      <c r="A1" s="27" t="s">
        <v>5</v>
      </c>
      <c r="B1" s="28"/>
      <c r="C1" s="28"/>
      <c r="D1" s="28"/>
      <c r="E1" s="28"/>
    </row>
    <row r="2" spans="1:8" ht="21" customHeight="1" x14ac:dyDescent="0.2">
      <c r="B2" s="8" t="s">
        <v>31</v>
      </c>
      <c r="F2" s="8" t="s">
        <v>32</v>
      </c>
      <c r="G2" s="2"/>
      <c r="H2" s="2"/>
    </row>
    <row r="3" spans="1:8" ht="21" customHeight="1" thickBot="1" x14ac:dyDescent="0.25">
      <c r="A3" s="8" t="s">
        <v>10</v>
      </c>
      <c r="B3" s="2" t="s">
        <v>14</v>
      </c>
      <c r="C3" s="2" t="s">
        <v>33</v>
      </c>
      <c r="F3" s="2" t="s">
        <v>15</v>
      </c>
      <c r="G3" s="2" t="s">
        <v>16</v>
      </c>
      <c r="H3" s="2" t="s">
        <v>17</v>
      </c>
    </row>
    <row r="4" spans="1:8" ht="21" customHeight="1" x14ac:dyDescent="0.2">
      <c r="A4" s="9" t="str">
        <f>'Alternativen und Merkmale'!F2</f>
        <v>Investition gering halten (Wohnbaugesellschaft, Mieter)</v>
      </c>
      <c r="B4" s="11">
        <v>5</v>
      </c>
      <c r="C4" s="41">
        <f t="shared" ref="C4:C9" si="0">B4/$B$10</f>
        <v>0.16666666666666666</v>
      </c>
      <c r="F4" s="39">
        <v>1</v>
      </c>
      <c r="G4" s="39">
        <v>0.75</v>
      </c>
      <c r="H4" s="39">
        <v>0.25</v>
      </c>
    </row>
    <row r="5" spans="1:8" ht="21" customHeight="1" x14ac:dyDescent="0.2">
      <c r="A5" s="10" t="str">
        <f>'Alternativen und Merkmale'!F3</f>
        <v>Wartung, Instandhaltung und Betrieb (incl. Kosten) einfach halten</v>
      </c>
      <c r="B5" s="12">
        <v>7</v>
      </c>
      <c r="C5" s="42">
        <f t="shared" si="0"/>
        <v>0.23333333333333334</v>
      </c>
      <c r="F5" s="40">
        <v>1</v>
      </c>
      <c r="G5" s="40">
        <v>0.5</v>
      </c>
      <c r="H5" s="40">
        <v>0.25</v>
      </c>
    </row>
    <row r="6" spans="1:8" ht="21" customHeight="1" x14ac:dyDescent="0.2">
      <c r="A6" s="10" t="str">
        <f>'Alternativen und Merkmale'!F4</f>
        <v>Energieverbrauch und CO2-Ausstoß (Kosten und Image) mindern</v>
      </c>
      <c r="B6" s="12">
        <v>8</v>
      </c>
      <c r="C6" s="42">
        <f t="shared" si="0"/>
        <v>0.26666666666666666</v>
      </c>
      <c r="F6" s="40">
        <v>0.25</v>
      </c>
      <c r="G6" s="40">
        <v>0.25</v>
      </c>
      <c r="H6" s="40">
        <v>1</v>
      </c>
    </row>
    <row r="7" spans="1:8" ht="21" customHeight="1" x14ac:dyDescent="0.2">
      <c r="A7" s="10" t="str">
        <f>'Alternativen und Merkmale'!F5</f>
        <v>Bausubstanz schützen (incl. Schimmelpilzvermeidung)</v>
      </c>
      <c r="B7" s="12">
        <v>1</v>
      </c>
      <c r="C7" s="42">
        <f t="shared" si="0"/>
        <v>3.3333333333333333E-2</v>
      </c>
      <c r="F7" s="40">
        <v>0.5</v>
      </c>
      <c r="G7" s="40">
        <v>1</v>
      </c>
      <c r="H7" s="40">
        <v>1</v>
      </c>
    </row>
    <row r="8" spans="1:8" ht="21" customHeight="1" x14ac:dyDescent="0.2">
      <c r="A8" s="10" t="str">
        <f>'Alternativen und Merkmale'!F6</f>
        <v>Wohn- und Raumhygiene erhöhen (Feuchte-, Schallschutz, Filterung)</v>
      </c>
      <c r="B8" s="12">
        <v>8</v>
      </c>
      <c r="C8" s="42">
        <f t="shared" si="0"/>
        <v>0.26666666666666666</v>
      </c>
      <c r="F8" s="40">
        <v>0</v>
      </c>
      <c r="G8" s="40">
        <v>1</v>
      </c>
      <c r="H8" s="40">
        <v>1</v>
      </c>
    </row>
    <row r="9" spans="1:8" ht="21" customHeight="1" x14ac:dyDescent="0.2">
      <c r="A9" s="10" t="str">
        <f>'Alternativen und Merkmale'!F7</f>
        <v>Vermietbarkeit und Wohnungsstandard erhöhen</v>
      </c>
      <c r="B9" s="12">
        <v>1</v>
      </c>
      <c r="C9" s="42">
        <f t="shared" si="0"/>
        <v>3.3333333333333333E-2</v>
      </c>
      <c r="F9" s="40">
        <v>0.25</v>
      </c>
      <c r="G9" s="40">
        <v>0.75</v>
      </c>
      <c r="H9" s="40">
        <v>1</v>
      </c>
    </row>
    <row r="10" spans="1:8" ht="21" customHeight="1" x14ac:dyDescent="0.2">
      <c r="B10" s="2">
        <f>SUM(B4:B9)</f>
        <v>30</v>
      </c>
      <c r="F10" s="43"/>
      <c r="G10" s="43"/>
      <c r="H10" s="43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baseColWidth="10" defaultColWidth="6.5703125" defaultRowHeight="21" customHeight="1" x14ac:dyDescent="0.2"/>
  <cols>
    <col min="1" max="1" width="53.42578125" style="8" customWidth="1"/>
    <col min="2" max="2" width="8.7109375" style="2" customWidth="1"/>
    <col min="3" max="5" width="6.7109375" style="2" customWidth="1"/>
    <col min="6" max="10" width="6.5703125" style="1" customWidth="1"/>
    <col min="11" max="11" width="8.7109375" style="1" customWidth="1"/>
    <col min="12" max="16384" width="6.5703125" style="1"/>
  </cols>
  <sheetData>
    <row r="1" spans="1:8" s="29" customFormat="1" ht="21" customHeight="1" thickBot="1" x14ac:dyDescent="0.25">
      <c r="A1" s="37" t="s">
        <v>4</v>
      </c>
      <c r="B1" s="28"/>
      <c r="C1" s="28"/>
      <c r="D1" s="28"/>
      <c r="E1" s="28"/>
    </row>
    <row r="2" spans="1:8" ht="21" customHeight="1" x14ac:dyDescent="0.2">
      <c r="B2" s="8" t="s">
        <v>31</v>
      </c>
      <c r="F2" s="8" t="s">
        <v>32</v>
      </c>
      <c r="G2" s="2"/>
      <c r="H2" s="2"/>
    </row>
    <row r="3" spans="1:8" ht="21" customHeight="1" thickBot="1" x14ac:dyDescent="0.25">
      <c r="A3" s="8" t="s">
        <v>10</v>
      </c>
      <c r="B3" s="2" t="s">
        <v>14</v>
      </c>
      <c r="C3" s="2" t="s">
        <v>33</v>
      </c>
      <c r="F3" s="2" t="s">
        <v>15</v>
      </c>
      <c r="G3" s="2" t="s">
        <v>16</v>
      </c>
      <c r="H3" s="2" t="s">
        <v>17</v>
      </c>
    </row>
    <row r="4" spans="1:8" ht="21" customHeight="1" x14ac:dyDescent="0.2">
      <c r="A4" s="9" t="str">
        <f>'Alternativen und Merkmale'!F2</f>
        <v>Investition gering halten (Wohnbaugesellschaft, Mieter)</v>
      </c>
      <c r="B4" s="11">
        <v>4</v>
      </c>
      <c r="C4" s="41">
        <f t="shared" ref="C4:C9" si="0">B4/$B$10</f>
        <v>0.13333333333333333</v>
      </c>
      <c r="F4" s="39">
        <v>1</v>
      </c>
      <c r="G4" s="39">
        <v>0.5</v>
      </c>
      <c r="H4" s="39">
        <v>0</v>
      </c>
    </row>
    <row r="5" spans="1:8" ht="21" customHeight="1" x14ac:dyDescent="0.2">
      <c r="A5" s="10" t="str">
        <f>'Alternativen und Merkmale'!F3</f>
        <v>Wartung, Instandhaltung und Betrieb (incl. Kosten) einfach halten</v>
      </c>
      <c r="B5" s="12">
        <v>3</v>
      </c>
      <c r="C5" s="42">
        <f t="shared" si="0"/>
        <v>0.1</v>
      </c>
      <c r="F5" s="40">
        <v>1</v>
      </c>
      <c r="G5" s="40">
        <v>0.5</v>
      </c>
      <c r="H5" s="40">
        <v>0</v>
      </c>
    </row>
    <row r="6" spans="1:8" ht="21" customHeight="1" x14ac:dyDescent="0.2">
      <c r="A6" s="10" t="str">
        <f>'Alternativen und Merkmale'!F4</f>
        <v>Energieverbrauch und CO2-Ausstoß (Kosten und Image) mindern</v>
      </c>
      <c r="B6" s="12">
        <v>6</v>
      </c>
      <c r="C6" s="42">
        <f t="shared" si="0"/>
        <v>0.2</v>
      </c>
      <c r="F6" s="40">
        <v>0</v>
      </c>
      <c r="G6" s="40">
        <v>0.75</v>
      </c>
      <c r="H6" s="40">
        <v>1</v>
      </c>
    </row>
    <row r="7" spans="1:8" ht="21" customHeight="1" x14ac:dyDescent="0.2">
      <c r="A7" s="10" t="str">
        <f>'Alternativen und Merkmale'!F5</f>
        <v>Bausubstanz schützen (incl. Schimmelpilzvermeidung)</v>
      </c>
      <c r="B7" s="12">
        <v>7</v>
      </c>
      <c r="C7" s="42">
        <f t="shared" si="0"/>
        <v>0.23333333333333334</v>
      </c>
      <c r="F7" s="40">
        <v>0.5</v>
      </c>
      <c r="G7" s="40">
        <v>0.75</v>
      </c>
      <c r="H7" s="40">
        <v>1</v>
      </c>
    </row>
    <row r="8" spans="1:8" ht="21" customHeight="1" x14ac:dyDescent="0.2">
      <c r="A8" s="10" t="str">
        <f>'Alternativen und Merkmale'!F6</f>
        <v>Wohn- und Raumhygiene erhöhen (Feuchte-, Schallschutz, Filterung)</v>
      </c>
      <c r="B8" s="12">
        <v>8</v>
      </c>
      <c r="C8" s="42">
        <f t="shared" si="0"/>
        <v>0.26666666666666666</v>
      </c>
      <c r="F8" s="40">
        <v>0.5</v>
      </c>
      <c r="G8" s="40">
        <v>0.75</v>
      </c>
      <c r="H8" s="40">
        <v>1</v>
      </c>
    </row>
    <row r="9" spans="1:8" ht="21" customHeight="1" x14ac:dyDescent="0.2">
      <c r="A9" s="10" t="str">
        <f>'Alternativen und Merkmale'!F7</f>
        <v>Vermietbarkeit und Wohnungsstandard erhöhen</v>
      </c>
      <c r="B9" s="12">
        <v>2</v>
      </c>
      <c r="C9" s="42">
        <f t="shared" si="0"/>
        <v>6.6666666666666666E-2</v>
      </c>
      <c r="F9" s="40">
        <v>0.25</v>
      </c>
      <c r="G9" s="40">
        <v>0.75</v>
      </c>
      <c r="H9" s="40">
        <v>1</v>
      </c>
    </row>
    <row r="10" spans="1:8" ht="21" customHeight="1" x14ac:dyDescent="0.2">
      <c r="B10" s="2">
        <f>SUM(B4:B9)</f>
        <v>30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baseColWidth="10" defaultColWidth="6.5703125" defaultRowHeight="21" customHeight="1" x14ac:dyDescent="0.2"/>
  <cols>
    <col min="1" max="1" width="53.42578125" style="8" customWidth="1"/>
    <col min="2" max="2" width="8.7109375" style="2" customWidth="1"/>
    <col min="3" max="5" width="6.7109375" style="2" customWidth="1"/>
    <col min="6" max="10" width="6.5703125" style="1" customWidth="1"/>
    <col min="11" max="11" width="8.7109375" style="1" customWidth="1"/>
    <col min="12" max="16384" width="6.5703125" style="1"/>
  </cols>
  <sheetData>
    <row r="1" spans="1:8" s="29" customFormat="1" ht="21" customHeight="1" thickBot="1" x14ac:dyDescent="0.25">
      <c r="A1" s="27" t="s">
        <v>2</v>
      </c>
      <c r="B1" s="28"/>
      <c r="C1" s="28"/>
      <c r="D1" s="28"/>
      <c r="E1" s="28"/>
    </row>
    <row r="2" spans="1:8" ht="21" customHeight="1" x14ac:dyDescent="0.2">
      <c r="B2" s="8" t="s">
        <v>31</v>
      </c>
      <c r="F2" s="8" t="s">
        <v>32</v>
      </c>
      <c r="G2" s="2"/>
      <c r="H2" s="2"/>
    </row>
    <row r="3" spans="1:8" ht="21" customHeight="1" thickBot="1" x14ac:dyDescent="0.25">
      <c r="A3" s="8" t="s">
        <v>10</v>
      </c>
      <c r="B3" s="2" t="s">
        <v>14</v>
      </c>
      <c r="C3" s="2" t="s">
        <v>33</v>
      </c>
      <c r="F3" s="2" t="s">
        <v>15</v>
      </c>
      <c r="G3" s="2" t="s">
        <v>16</v>
      </c>
      <c r="H3" s="2" t="s">
        <v>17</v>
      </c>
    </row>
    <row r="4" spans="1:8" ht="21" customHeight="1" x14ac:dyDescent="0.2">
      <c r="A4" s="9" t="str">
        <f>'Alternativen und Merkmale'!F2</f>
        <v>Investition gering halten (Wohnbaugesellschaft, Mieter)</v>
      </c>
      <c r="B4" s="11">
        <v>2</v>
      </c>
      <c r="C4" s="41">
        <f t="shared" ref="C4:C9" si="0">B4/$B$10</f>
        <v>6.6666666666666666E-2</v>
      </c>
      <c r="F4" s="39">
        <v>1</v>
      </c>
      <c r="G4" s="39">
        <v>0.5</v>
      </c>
      <c r="H4" s="39">
        <v>0.25</v>
      </c>
    </row>
    <row r="5" spans="1:8" ht="21" customHeight="1" x14ac:dyDescent="0.2">
      <c r="A5" s="10" t="str">
        <f>'Alternativen und Merkmale'!F3</f>
        <v>Wartung, Instandhaltung und Betrieb (incl. Kosten) einfach halten</v>
      </c>
      <c r="B5" s="12">
        <v>5</v>
      </c>
      <c r="C5" s="42">
        <f t="shared" si="0"/>
        <v>0.16666666666666666</v>
      </c>
      <c r="F5" s="40">
        <v>1</v>
      </c>
      <c r="G5" s="40">
        <v>0.5</v>
      </c>
      <c r="H5" s="40">
        <v>0.75</v>
      </c>
    </row>
    <row r="6" spans="1:8" ht="21" customHeight="1" x14ac:dyDescent="0.2">
      <c r="A6" s="10" t="str">
        <f>'Alternativen und Merkmale'!F4</f>
        <v>Energieverbrauch und CO2-Ausstoß (Kosten und Image) mindern</v>
      </c>
      <c r="B6" s="12">
        <v>8</v>
      </c>
      <c r="C6" s="42">
        <f t="shared" si="0"/>
        <v>0.26666666666666666</v>
      </c>
      <c r="F6" s="40">
        <v>0</v>
      </c>
      <c r="G6" s="40">
        <v>0.25</v>
      </c>
      <c r="H6" s="40">
        <v>1</v>
      </c>
    </row>
    <row r="7" spans="1:8" ht="21" customHeight="1" x14ac:dyDescent="0.2">
      <c r="A7" s="10" t="str">
        <f>'Alternativen und Merkmale'!F5</f>
        <v>Bausubstanz schützen (incl. Schimmelpilzvermeidung)</v>
      </c>
      <c r="B7" s="12">
        <v>9</v>
      </c>
      <c r="C7" s="42">
        <f t="shared" si="0"/>
        <v>0.3</v>
      </c>
      <c r="F7" s="40">
        <v>0.25</v>
      </c>
      <c r="G7" s="40">
        <v>0.5</v>
      </c>
      <c r="H7" s="40">
        <v>0.75</v>
      </c>
    </row>
    <row r="8" spans="1:8" ht="21" customHeight="1" x14ac:dyDescent="0.2">
      <c r="A8" s="10" t="str">
        <f>'Alternativen und Merkmale'!F6</f>
        <v>Wohn- und Raumhygiene erhöhen (Feuchte-, Schallschutz, Filterung)</v>
      </c>
      <c r="B8" s="12">
        <v>4</v>
      </c>
      <c r="C8" s="42">
        <f t="shared" si="0"/>
        <v>0.13333333333333333</v>
      </c>
      <c r="F8" s="40">
        <v>0</v>
      </c>
      <c r="G8" s="40">
        <v>0.5</v>
      </c>
      <c r="H8" s="40">
        <v>1</v>
      </c>
    </row>
    <row r="9" spans="1:8" ht="21" customHeight="1" x14ac:dyDescent="0.2">
      <c r="A9" s="10" t="str">
        <f>'Alternativen und Merkmale'!F7</f>
        <v>Vermietbarkeit und Wohnungsstandard erhöhen</v>
      </c>
      <c r="B9" s="12">
        <v>2</v>
      </c>
      <c r="C9" s="42">
        <f t="shared" si="0"/>
        <v>6.6666666666666666E-2</v>
      </c>
      <c r="F9" s="40">
        <v>0.25</v>
      </c>
      <c r="G9" s="40">
        <v>0.75</v>
      </c>
      <c r="H9" s="40">
        <v>1</v>
      </c>
    </row>
    <row r="10" spans="1:8" ht="21" customHeight="1" x14ac:dyDescent="0.2">
      <c r="B10" s="2">
        <f>SUM(B4:B9)</f>
        <v>30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baseColWidth="10" defaultColWidth="6.5703125" defaultRowHeight="21" customHeight="1" x14ac:dyDescent="0.2"/>
  <cols>
    <col min="1" max="1" width="53.42578125" style="8" customWidth="1"/>
    <col min="2" max="2" width="8.7109375" style="2" customWidth="1"/>
    <col min="3" max="5" width="6.7109375" style="2" customWidth="1"/>
    <col min="6" max="10" width="6.5703125" style="1" customWidth="1"/>
    <col min="11" max="11" width="8.7109375" style="1" customWidth="1"/>
    <col min="12" max="16384" width="6.5703125" style="1"/>
  </cols>
  <sheetData>
    <row r="1" spans="1:8" s="29" customFormat="1" ht="21" customHeight="1" thickBot="1" x14ac:dyDescent="0.25">
      <c r="A1" s="27" t="s">
        <v>6</v>
      </c>
      <c r="B1" s="28"/>
      <c r="C1" s="28"/>
      <c r="D1" s="28"/>
      <c r="E1" s="28"/>
    </row>
    <row r="2" spans="1:8" ht="21" customHeight="1" x14ac:dyDescent="0.2">
      <c r="B2" s="8" t="s">
        <v>31</v>
      </c>
      <c r="F2" s="8" t="s">
        <v>32</v>
      </c>
      <c r="G2" s="2"/>
      <c r="H2" s="2"/>
    </row>
    <row r="3" spans="1:8" ht="21" customHeight="1" thickBot="1" x14ac:dyDescent="0.25">
      <c r="A3" s="8" t="s">
        <v>10</v>
      </c>
      <c r="B3" s="2" t="s">
        <v>14</v>
      </c>
      <c r="C3" s="2" t="s">
        <v>33</v>
      </c>
      <c r="F3" s="2" t="s">
        <v>15</v>
      </c>
      <c r="G3" s="2" t="s">
        <v>16</v>
      </c>
      <c r="H3" s="2" t="s">
        <v>17</v>
      </c>
    </row>
    <row r="4" spans="1:8" ht="21" customHeight="1" x14ac:dyDescent="0.2">
      <c r="A4" s="9" t="str">
        <f>'Alternativen und Merkmale'!F2</f>
        <v>Investition gering halten (Wohnbaugesellschaft, Mieter)</v>
      </c>
      <c r="B4" s="11">
        <v>1</v>
      </c>
      <c r="C4" s="41">
        <f t="shared" ref="C4:C9" si="0">B4/$B$10</f>
        <v>3.3333333333333333E-2</v>
      </c>
      <c r="F4" s="39">
        <v>1</v>
      </c>
      <c r="G4" s="39">
        <v>0.5</v>
      </c>
      <c r="H4" s="39">
        <v>0.1</v>
      </c>
    </row>
    <row r="5" spans="1:8" ht="21" customHeight="1" x14ac:dyDescent="0.2">
      <c r="A5" s="10" t="str">
        <f>'Alternativen und Merkmale'!F3</f>
        <v>Wartung, Instandhaltung und Betrieb (incl. Kosten) einfach halten</v>
      </c>
      <c r="B5" s="12">
        <v>1</v>
      </c>
      <c r="C5" s="42">
        <f t="shared" si="0"/>
        <v>3.3333333333333333E-2</v>
      </c>
      <c r="F5" s="40">
        <v>1</v>
      </c>
      <c r="G5" s="40">
        <v>0.5</v>
      </c>
      <c r="H5" s="40">
        <v>0.1</v>
      </c>
    </row>
    <row r="6" spans="1:8" ht="21" customHeight="1" x14ac:dyDescent="0.2">
      <c r="A6" s="10" t="str">
        <f>'Alternativen und Merkmale'!F4</f>
        <v>Energieverbrauch und CO2-Ausstoß (Kosten und Image) mindern</v>
      </c>
      <c r="B6" s="12">
        <v>10</v>
      </c>
      <c r="C6" s="42">
        <f t="shared" si="0"/>
        <v>0.33333333333333331</v>
      </c>
      <c r="F6" s="40">
        <v>0</v>
      </c>
      <c r="G6" s="40">
        <v>0.4</v>
      </c>
      <c r="H6" s="40">
        <v>0.7</v>
      </c>
    </row>
    <row r="7" spans="1:8" ht="21" customHeight="1" x14ac:dyDescent="0.2">
      <c r="A7" s="10" t="str">
        <f>'Alternativen und Merkmale'!F5</f>
        <v>Bausubstanz schützen (incl. Schimmelpilzvermeidung)</v>
      </c>
      <c r="B7" s="12">
        <v>5</v>
      </c>
      <c r="C7" s="42">
        <f t="shared" si="0"/>
        <v>0.16666666666666666</v>
      </c>
      <c r="F7" s="40">
        <v>0.2</v>
      </c>
      <c r="G7" s="40">
        <v>0.6</v>
      </c>
      <c r="H7" s="40">
        <v>0.8</v>
      </c>
    </row>
    <row r="8" spans="1:8" ht="21" customHeight="1" x14ac:dyDescent="0.2">
      <c r="A8" s="10" t="str">
        <f>'Alternativen und Merkmale'!F6</f>
        <v>Wohn- und Raumhygiene erhöhen (Feuchte-, Schallschutz, Filterung)</v>
      </c>
      <c r="B8" s="12">
        <v>5</v>
      </c>
      <c r="C8" s="42">
        <f t="shared" si="0"/>
        <v>0.16666666666666666</v>
      </c>
      <c r="F8" s="40">
        <v>0.2</v>
      </c>
      <c r="G8" s="40">
        <v>0.65</v>
      </c>
      <c r="H8" s="40">
        <v>0.9</v>
      </c>
    </row>
    <row r="9" spans="1:8" ht="21" customHeight="1" x14ac:dyDescent="0.2">
      <c r="A9" s="10" t="str">
        <f>'Alternativen und Merkmale'!F7</f>
        <v>Vermietbarkeit und Wohnungsstandard erhöhen</v>
      </c>
      <c r="B9" s="12">
        <v>8</v>
      </c>
      <c r="C9" s="42">
        <f t="shared" si="0"/>
        <v>0.26666666666666666</v>
      </c>
      <c r="F9" s="40">
        <v>0.5</v>
      </c>
      <c r="G9" s="40">
        <v>0.6</v>
      </c>
      <c r="H9" s="40">
        <v>0.8</v>
      </c>
    </row>
    <row r="10" spans="1:8" ht="21" customHeight="1" x14ac:dyDescent="0.2">
      <c r="B10" s="2">
        <f>SUM(B4:B9)</f>
        <v>30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baseColWidth="10" defaultColWidth="6.5703125" defaultRowHeight="21" customHeight="1" x14ac:dyDescent="0.2"/>
  <cols>
    <col min="1" max="1" width="53.42578125" style="8" customWidth="1"/>
    <col min="2" max="2" width="8.7109375" style="2" customWidth="1"/>
    <col min="3" max="5" width="6.7109375" style="2" customWidth="1"/>
    <col min="6" max="10" width="6.5703125" style="1" customWidth="1"/>
    <col min="11" max="11" width="8.7109375" style="1" customWidth="1"/>
    <col min="12" max="16384" width="6.5703125" style="1"/>
  </cols>
  <sheetData>
    <row r="1" spans="1:8" s="29" customFormat="1" ht="21" customHeight="1" thickBot="1" x14ac:dyDescent="0.25">
      <c r="A1" s="27" t="s">
        <v>8</v>
      </c>
      <c r="B1" s="28"/>
      <c r="C1" s="28"/>
      <c r="D1" s="28"/>
      <c r="E1" s="28"/>
    </row>
    <row r="2" spans="1:8" ht="21" customHeight="1" x14ac:dyDescent="0.2">
      <c r="B2" s="8" t="s">
        <v>31</v>
      </c>
      <c r="F2" s="8" t="s">
        <v>32</v>
      </c>
      <c r="G2" s="2"/>
      <c r="H2" s="2"/>
    </row>
    <row r="3" spans="1:8" ht="21" customHeight="1" thickBot="1" x14ac:dyDescent="0.25">
      <c r="A3" s="8" t="s">
        <v>10</v>
      </c>
      <c r="B3" s="2" t="s">
        <v>14</v>
      </c>
      <c r="C3" s="2" t="s">
        <v>33</v>
      </c>
      <c r="F3" s="2" t="s">
        <v>15</v>
      </c>
      <c r="G3" s="2" t="s">
        <v>16</v>
      </c>
      <c r="H3" s="2" t="s">
        <v>17</v>
      </c>
    </row>
    <row r="4" spans="1:8" ht="21" customHeight="1" x14ac:dyDescent="0.2">
      <c r="A4" s="9" t="str">
        <f>'Alternativen und Merkmale'!F2</f>
        <v>Investition gering halten (Wohnbaugesellschaft, Mieter)</v>
      </c>
      <c r="B4" s="11">
        <v>2</v>
      </c>
      <c r="C4" s="41">
        <f t="shared" ref="C4:C9" si="0">B4/$B$10</f>
        <v>6.6666666666666666E-2</v>
      </c>
      <c r="F4" s="39">
        <v>1</v>
      </c>
      <c r="G4" s="39">
        <v>0.5</v>
      </c>
      <c r="H4" s="39">
        <v>0</v>
      </c>
    </row>
    <row r="5" spans="1:8" ht="21" customHeight="1" x14ac:dyDescent="0.2">
      <c r="A5" s="10" t="str">
        <f>'Alternativen und Merkmale'!F3</f>
        <v>Wartung, Instandhaltung und Betrieb (incl. Kosten) einfach halten</v>
      </c>
      <c r="B5" s="12">
        <v>8</v>
      </c>
      <c r="C5" s="42">
        <f t="shared" si="0"/>
        <v>0.26666666666666666</v>
      </c>
      <c r="F5" s="40">
        <v>1</v>
      </c>
      <c r="G5" s="40">
        <v>0.5</v>
      </c>
      <c r="H5" s="40">
        <v>0.25</v>
      </c>
    </row>
    <row r="6" spans="1:8" ht="21" customHeight="1" x14ac:dyDescent="0.2">
      <c r="A6" s="10" t="str">
        <f>'Alternativen und Merkmale'!F4</f>
        <v>Energieverbrauch und CO2-Ausstoß (Kosten und Image) mindern</v>
      </c>
      <c r="B6" s="12">
        <v>2</v>
      </c>
      <c r="C6" s="42">
        <f t="shared" si="0"/>
        <v>6.6666666666666666E-2</v>
      </c>
      <c r="F6" s="40">
        <v>0</v>
      </c>
      <c r="G6" s="40">
        <v>0.5</v>
      </c>
      <c r="H6" s="40">
        <v>0.5</v>
      </c>
    </row>
    <row r="7" spans="1:8" ht="21" customHeight="1" x14ac:dyDescent="0.2">
      <c r="A7" s="10" t="str">
        <f>'Alternativen und Merkmale'!F5</f>
        <v>Bausubstanz schützen (incl. Schimmelpilzvermeidung)</v>
      </c>
      <c r="B7" s="12">
        <v>8</v>
      </c>
      <c r="C7" s="42">
        <f t="shared" si="0"/>
        <v>0.26666666666666666</v>
      </c>
      <c r="F7" s="40">
        <v>0.75</v>
      </c>
      <c r="G7" s="40">
        <v>0.75</v>
      </c>
      <c r="H7" s="40">
        <v>0.75</v>
      </c>
    </row>
    <row r="8" spans="1:8" ht="21" customHeight="1" x14ac:dyDescent="0.2">
      <c r="A8" s="10" t="str">
        <f>'Alternativen und Merkmale'!F6</f>
        <v>Wohn- und Raumhygiene erhöhen (Feuchte-, Schallschutz, Filterung)</v>
      </c>
      <c r="B8" s="12">
        <v>2</v>
      </c>
      <c r="C8" s="42">
        <f t="shared" si="0"/>
        <v>6.6666666666666666E-2</v>
      </c>
      <c r="F8" s="40">
        <v>0.75</v>
      </c>
      <c r="G8" s="40">
        <v>1</v>
      </c>
      <c r="H8" s="40">
        <v>1</v>
      </c>
    </row>
    <row r="9" spans="1:8" ht="21" customHeight="1" x14ac:dyDescent="0.2">
      <c r="A9" s="10" t="str">
        <f>'Alternativen und Merkmale'!F7</f>
        <v>Vermietbarkeit und Wohnungsstandard erhöhen</v>
      </c>
      <c r="B9" s="12">
        <v>8</v>
      </c>
      <c r="C9" s="42">
        <f t="shared" si="0"/>
        <v>0.26666666666666666</v>
      </c>
      <c r="F9" s="40">
        <v>0.5</v>
      </c>
      <c r="G9" s="40">
        <v>0.75</v>
      </c>
      <c r="H9" s="40">
        <v>1</v>
      </c>
    </row>
    <row r="10" spans="1:8" ht="21" customHeight="1" x14ac:dyDescent="0.2">
      <c r="B10" s="2">
        <f>SUM(B4:B9)</f>
        <v>30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baseColWidth="10" defaultColWidth="6.5703125" defaultRowHeight="21" customHeight="1" x14ac:dyDescent="0.2"/>
  <cols>
    <col min="1" max="1" width="53.42578125" style="8" customWidth="1"/>
    <col min="2" max="2" width="8.7109375" style="2" customWidth="1"/>
    <col min="3" max="5" width="6.7109375" style="2" customWidth="1"/>
    <col min="6" max="10" width="6.5703125" style="1" customWidth="1"/>
    <col min="11" max="11" width="8.7109375" style="1" customWidth="1"/>
    <col min="12" max="16384" width="6.5703125" style="1"/>
  </cols>
  <sheetData>
    <row r="1" spans="1:8" s="29" customFormat="1" ht="21" customHeight="1" thickBot="1" x14ac:dyDescent="0.25">
      <c r="A1" s="27" t="s">
        <v>3</v>
      </c>
      <c r="B1" s="28"/>
      <c r="C1" s="28"/>
      <c r="D1" s="28"/>
      <c r="E1" s="28"/>
    </row>
    <row r="2" spans="1:8" ht="21" customHeight="1" x14ac:dyDescent="0.2">
      <c r="B2" s="8" t="s">
        <v>31</v>
      </c>
      <c r="F2" s="8" t="s">
        <v>32</v>
      </c>
      <c r="G2" s="2"/>
      <c r="H2" s="2"/>
    </row>
    <row r="3" spans="1:8" ht="21" customHeight="1" thickBot="1" x14ac:dyDescent="0.25">
      <c r="A3" s="8" t="s">
        <v>10</v>
      </c>
      <c r="B3" s="2" t="s">
        <v>14</v>
      </c>
      <c r="C3" s="2" t="s">
        <v>33</v>
      </c>
      <c r="F3" s="2" t="s">
        <v>15</v>
      </c>
      <c r="G3" s="2" t="s">
        <v>16</v>
      </c>
      <c r="H3" s="2" t="s">
        <v>17</v>
      </c>
    </row>
    <row r="4" spans="1:8" ht="21" customHeight="1" x14ac:dyDescent="0.2">
      <c r="A4" s="9" t="str">
        <f>'Alternativen und Merkmale'!F2</f>
        <v>Investition gering halten (Wohnbaugesellschaft, Mieter)</v>
      </c>
      <c r="B4" s="11">
        <v>1</v>
      </c>
      <c r="C4" s="41">
        <f t="shared" ref="C4:C9" si="0">B4/$B$10</f>
        <v>3.3333333333333333E-2</v>
      </c>
      <c r="F4" s="39">
        <v>1</v>
      </c>
      <c r="G4" s="39">
        <v>0.75</v>
      </c>
      <c r="H4" s="39">
        <v>0.25</v>
      </c>
    </row>
    <row r="5" spans="1:8" ht="21" customHeight="1" x14ac:dyDescent="0.2">
      <c r="A5" s="10" t="str">
        <f>'Alternativen und Merkmale'!F3</f>
        <v>Wartung, Instandhaltung und Betrieb (incl. Kosten) einfach halten</v>
      </c>
      <c r="B5" s="12">
        <v>3</v>
      </c>
      <c r="C5" s="42">
        <f t="shared" si="0"/>
        <v>0.1</v>
      </c>
      <c r="F5" s="40">
        <v>1</v>
      </c>
      <c r="G5" s="40">
        <v>0.75</v>
      </c>
      <c r="H5" s="40">
        <v>0.25</v>
      </c>
    </row>
    <row r="6" spans="1:8" ht="21" customHeight="1" x14ac:dyDescent="0.2">
      <c r="A6" s="10" t="str">
        <f>'Alternativen und Merkmale'!F4</f>
        <v>Energieverbrauch und CO2-Ausstoß (Kosten und Image) mindern</v>
      </c>
      <c r="B6" s="12">
        <v>5</v>
      </c>
      <c r="C6" s="42">
        <f t="shared" si="0"/>
        <v>0.16666666666666666</v>
      </c>
      <c r="F6" s="40">
        <v>0.25</v>
      </c>
      <c r="G6" s="40">
        <v>0.75</v>
      </c>
      <c r="H6" s="40">
        <v>0.75</v>
      </c>
    </row>
    <row r="7" spans="1:8" ht="21" customHeight="1" x14ac:dyDescent="0.2">
      <c r="A7" s="10" t="str">
        <f>'Alternativen und Merkmale'!F5</f>
        <v>Bausubstanz schützen (incl. Schimmelpilzvermeidung)</v>
      </c>
      <c r="B7" s="12">
        <v>10</v>
      </c>
      <c r="C7" s="42">
        <f t="shared" si="0"/>
        <v>0.33333333333333331</v>
      </c>
      <c r="F7" s="40">
        <v>0.4</v>
      </c>
      <c r="G7" s="40">
        <v>1</v>
      </c>
      <c r="H7" s="40">
        <v>0.25</v>
      </c>
    </row>
    <row r="8" spans="1:8" ht="21" customHeight="1" x14ac:dyDescent="0.2">
      <c r="A8" s="10" t="str">
        <f>'Alternativen und Merkmale'!F6</f>
        <v>Wohn- und Raumhygiene erhöhen (Feuchte-, Schallschutz, Filterung)</v>
      </c>
      <c r="B8" s="12">
        <v>6</v>
      </c>
      <c r="C8" s="42">
        <f t="shared" si="0"/>
        <v>0.2</v>
      </c>
      <c r="F8" s="40">
        <v>0.5</v>
      </c>
      <c r="G8" s="40">
        <v>0.75</v>
      </c>
      <c r="H8" s="40">
        <v>0.75</v>
      </c>
    </row>
    <row r="9" spans="1:8" ht="21" customHeight="1" x14ac:dyDescent="0.2">
      <c r="A9" s="10" t="str">
        <f>'Alternativen und Merkmale'!F7</f>
        <v>Vermietbarkeit und Wohnungsstandard erhöhen</v>
      </c>
      <c r="B9" s="12">
        <v>5</v>
      </c>
      <c r="C9" s="42">
        <f t="shared" si="0"/>
        <v>0.16666666666666666</v>
      </c>
      <c r="F9" s="40">
        <v>0.5</v>
      </c>
      <c r="G9" s="40">
        <v>0.75</v>
      </c>
      <c r="H9" s="40">
        <v>0.75</v>
      </c>
    </row>
    <row r="10" spans="1:8" ht="21" customHeight="1" x14ac:dyDescent="0.2">
      <c r="B10" s="2">
        <f>SUM(B4:B9)</f>
        <v>30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/>
  </sheetViews>
  <sheetFormatPr baseColWidth="10" defaultColWidth="6.5703125" defaultRowHeight="21" customHeight="1" x14ac:dyDescent="0.2"/>
  <cols>
    <col min="1" max="1" width="45.85546875" style="1" customWidth="1"/>
    <col min="2" max="2" width="6.5703125" style="1" customWidth="1"/>
    <col min="3" max="3" width="11.5703125" style="1" customWidth="1"/>
    <col min="4" max="4" width="6.5703125" style="1" customWidth="1"/>
    <col min="5" max="5" width="9.28515625" style="1" customWidth="1"/>
    <col min="6" max="6" width="11.42578125" style="1" customWidth="1"/>
    <col min="7" max="7" width="9.85546875" style="1" customWidth="1"/>
    <col min="8" max="8" width="11.42578125" style="1" customWidth="1"/>
    <col min="9" max="9" width="9.42578125" style="1" customWidth="1"/>
    <col min="10" max="10" width="11.42578125" style="1" customWidth="1"/>
    <col min="11" max="12" width="8.5703125" style="1" customWidth="1"/>
    <col min="13" max="13" width="6.5703125" style="1" customWidth="1"/>
    <col min="14" max="14" width="8.7109375" style="1" customWidth="1"/>
    <col min="15" max="16384" width="6.5703125" style="1"/>
  </cols>
  <sheetData>
    <row r="1" spans="1:10" ht="21" customHeight="1" x14ac:dyDescent="0.2">
      <c r="A1" s="1" t="s">
        <v>36</v>
      </c>
      <c r="E1" s="1" t="s">
        <v>35</v>
      </c>
    </row>
    <row r="2" spans="1:10" ht="21" customHeight="1" x14ac:dyDescent="0.2">
      <c r="E2" s="1" t="s">
        <v>34</v>
      </c>
    </row>
    <row r="3" spans="1:10" ht="21" customHeight="1" thickBot="1" x14ac:dyDescent="0.25"/>
    <row r="4" spans="1:10" ht="33.75" customHeight="1" thickBot="1" x14ac:dyDescent="0.25">
      <c r="E4" s="57" t="str">
        <f>'Alternativen und Merkmale'!C2</f>
        <v>Fensterlüftung</v>
      </c>
      <c r="F4" s="58"/>
      <c r="G4" s="59" t="str">
        <f>'Alternativen und Merkmale'!C3</f>
        <v>zentr. mechanische Abluftanlage</v>
      </c>
      <c r="H4" s="58"/>
      <c r="I4" s="60" t="str">
        <f>'Alternativen und Merkmale'!C4</f>
        <v>dez. Zu-/Abluftanlage mit WRG</v>
      </c>
      <c r="J4" s="58"/>
    </row>
    <row r="5" spans="1:10" s="2" customFormat="1" ht="21" customHeight="1" x14ac:dyDescent="0.2">
      <c r="A5" s="22" t="s">
        <v>10</v>
      </c>
      <c r="B5" s="23" t="s">
        <v>11</v>
      </c>
      <c r="C5" s="24" t="s">
        <v>12</v>
      </c>
      <c r="E5" s="4" t="s">
        <v>13</v>
      </c>
      <c r="F5" s="5" t="s">
        <v>0</v>
      </c>
      <c r="G5" s="16" t="s">
        <v>13</v>
      </c>
      <c r="H5" s="17" t="s">
        <v>0</v>
      </c>
      <c r="I5" s="19" t="s">
        <v>13</v>
      </c>
      <c r="J5" s="20" t="s">
        <v>0</v>
      </c>
    </row>
    <row r="6" spans="1:10" ht="15" customHeight="1" x14ac:dyDescent="0.2">
      <c r="A6" s="25" t="str">
        <f>'Alternativen und Merkmale'!F2</f>
        <v>Investition gering halten (Wohnbaugesellschaft, Mieter)</v>
      </c>
      <c r="B6" s="3">
        <f>Wohnbaugesellschaft!B4+'Fachplaner TGA'!B4+Architekten!B4+Energieberater!B4+Nutzer!B4+Versorger!B4+Hersteller!B4+Hausmeister!B4</f>
        <v>29</v>
      </c>
      <c r="C6" s="26">
        <f t="shared" ref="C6:C11" si="0">B6/SUM($B$6:$B$11)</f>
        <v>0.12083333333333333</v>
      </c>
      <c r="E6" s="44">
        <f>(Wohnbaugesellschaft!F4+'Fachplaner TGA'!F4+Architekten!F4+Energieberater!F4+Nutzer!F4+Versorger!F4+Hersteller!F4+Hausmeister!F4)/8</f>
        <v>0.875</v>
      </c>
      <c r="F6" s="13">
        <f t="shared" ref="F6:F11" si="1">C6*E6</f>
        <v>0.10572916666666667</v>
      </c>
      <c r="G6" s="45">
        <f>(Wohnbaugesellschaft!G4+'Fachplaner TGA'!G4+Architekten!G4+Energieberater!G4+Nutzer!G4+Versorger!G4+Hersteller!G4+Hausmeister!G4)/8</f>
        <v>0.6</v>
      </c>
      <c r="H6" s="18">
        <f t="shared" ref="H6:H11" si="2">C6*G6</f>
        <v>7.2499999999999995E-2</v>
      </c>
      <c r="I6" s="46">
        <f>(Wohnbaugesellschaft!H4+'Fachplaner TGA'!H4+Architekten!H4+Energieberater!H4+Nutzer!H4+Versorger!H4+Hersteller!H4+Hausmeister!H4)/8</f>
        <v>0.23125000000000001</v>
      </c>
      <c r="J6" s="21">
        <f t="shared" ref="J6:J11" si="3">C6*I6</f>
        <v>2.7942708333333333E-2</v>
      </c>
    </row>
    <row r="7" spans="1:10" ht="15" customHeight="1" x14ac:dyDescent="0.2">
      <c r="A7" s="25" t="str">
        <f>'Alternativen und Merkmale'!F3</f>
        <v>Wartung, Instandhaltung und Betrieb (incl. Kosten) einfach halten</v>
      </c>
      <c r="B7" s="3">
        <f>Wohnbaugesellschaft!B5+'Fachplaner TGA'!B5+Architekten!B5+Energieberater!B5+Nutzer!B5+Versorger!B5+Hersteller!B5+Hausmeister!B5</f>
        <v>37</v>
      </c>
      <c r="C7" s="26">
        <f t="shared" si="0"/>
        <v>0.15416666666666667</v>
      </c>
      <c r="E7" s="44">
        <f>(Wohnbaugesellschaft!F5+'Fachplaner TGA'!F5+Architekten!F5+Energieberater!F5+Nutzer!F5+Versorger!F5+Hersteller!F5+Hausmeister!F5)/8</f>
        <v>0.875</v>
      </c>
      <c r="F7" s="13">
        <f t="shared" si="1"/>
        <v>0.13489583333333333</v>
      </c>
      <c r="G7" s="45">
        <f>(Wohnbaugesellschaft!G5+'Fachplaner TGA'!G5+Architekten!G5+Energieberater!G5+Nutzer!G5+Versorger!G5+Hersteller!G5+Hausmeister!G5)/8</f>
        <v>0.6</v>
      </c>
      <c r="H7" s="18">
        <f t="shared" si="2"/>
        <v>9.2499999999999999E-2</v>
      </c>
      <c r="I7" s="46">
        <f>(Wohnbaugesellschaft!H5+'Fachplaner TGA'!H5+Architekten!H5+Energieberater!H5+Nutzer!H5+Versorger!H5+Hersteller!H5+Hausmeister!H5)/8</f>
        <v>0.33125000000000004</v>
      </c>
      <c r="J7" s="21">
        <f t="shared" si="3"/>
        <v>5.1067708333333343E-2</v>
      </c>
    </row>
    <row r="8" spans="1:10" ht="15" customHeight="1" x14ac:dyDescent="0.2">
      <c r="A8" s="25" t="str">
        <f>'Alternativen und Merkmale'!F4</f>
        <v>Energieverbrauch und CO2-Ausstoß (Kosten und Image) mindern</v>
      </c>
      <c r="B8" s="3">
        <f>Wohnbaugesellschaft!B6+'Fachplaner TGA'!B6+Architekten!B6+Energieberater!B6+Nutzer!B6+Versorger!B6+Hersteller!B6+Hausmeister!B6</f>
        <v>50</v>
      </c>
      <c r="C8" s="26">
        <f t="shared" si="0"/>
        <v>0.20833333333333334</v>
      </c>
      <c r="E8" s="44">
        <f>(Wohnbaugesellschaft!F6+'Fachplaner TGA'!F6+Architekten!F6+Energieberater!F6+Nutzer!F6+Versorger!F6+Hersteller!F6+Hausmeister!F6)/8</f>
        <v>9.375E-2</v>
      </c>
      <c r="F8" s="13">
        <f t="shared" si="1"/>
        <v>1.953125E-2</v>
      </c>
      <c r="G8" s="45">
        <f>(Wohnbaugesellschaft!G6+'Fachplaner TGA'!G6+Architekten!G6+Energieberater!G6+Nutzer!G6+Versorger!G6+Hersteller!G6+Hausmeister!G6)/8</f>
        <v>0.51249999999999996</v>
      </c>
      <c r="H8" s="18">
        <f t="shared" si="2"/>
        <v>0.10677083333333333</v>
      </c>
      <c r="I8" s="46">
        <f>(Wohnbaugesellschaft!H6+'Fachplaner TGA'!H6+Architekten!H6+Energieberater!H6+Nutzer!H6+Versorger!H6+Hersteller!H6+Hausmeister!H6)/8</f>
        <v>0.82500000000000007</v>
      </c>
      <c r="J8" s="21">
        <f t="shared" si="3"/>
        <v>0.17187500000000003</v>
      </c>
    </row>
    <row r="9" spans="1:10" ht="15" customHeight="1" x14ac:dyDescent="0.2">
      <c r="A9" s="25" t="str">
        <f>'Alternativen und Merkmale'!F5</f>
        <v>Bausubstanz schützen (incl. Schimmelpilzvermeidung)</v>
      </c>
      <c r="B9" s="3">
        <f>Wohnbaugesellschaft!B7+'Fachplaner TGA'!B7+Architekten!B7+Energieberater!B7+Nutzer!B7+Versorger!B7+Hersteller!B7+Hausmeister!B7</f>
        <v>51</v>
      </c>
      <c r="C9" s="26">
        <f t="shared" si="0"/>
        <v>0.21249999999999999</v>
      </c>
      <c r="E9" s="44">
        <f>(Wohnbaugesellschaft!F7+'Fachplaner TGA'!F7+Architekten!F7+Energieberater!F7+Nutzer!F7+Versorger!F7+Hersteller!F7+Hausmeister!F7)/8</f>
        <v>0.35625000000000001</v>
      </c>
      <c r="F9" s="13">
        <f t="shared" si="1"/>
        <v>7.5703124999999996E-2</v>
      </c>
      <c r="G9" s="45">
        <f>(Wohnbaugesellschaft!G7+'Fachplaner TGA'!G7+Architekten!G7+Energieberater!G7+Nutzer!G7+Versorger!G7+Hersteller!G7+Hausmeister!G7)/8</f>
        <v>0.73124999999999996</v>
      </c>
      <c r="H9" s="18">
        <f t="shared" si="2"/>
        <v>0.15539062499999998</v>
      </c>
      <c r="I9" s="46">
        <f>(Wohnbaugesellschaft!H7+'Fachplaner TGA'!H7+Architekten!H7+Energieberater!H7+Nutzer!H7+Versorger!H7+Hersteller!H7+Hausmeister!H7)/8</f>
        <v>0.75624999999999998</v>
      </c>
      <c r="J9" s="21">
        <f t="shared" si="3"/>
        <v>0.160703125</v>
      </c>
    </row>
    <row r="10" spans="1:10" ht="15" customHeight="1" x14ac:dyDescent="0.2">
      <c r="A10" s="25" t="str">
        <f>'Alternativen und Merkmale'!F6</f>
        <v>Wohn- und Raumhygiene erhöhen (Feuchte-, Schallschutz, Filterung)</v>
      </c>
      <c r="B10" s="3">
        <f>Wohnbaugesellschaft!B8+'Fachplaner TGA'!B8+Architekten!B8+Energieberater!B8+Nutzer!B8+Versorger!B8+Hersteller!B8+Hausmeister!B8</f>
        <v>42</v>
      </c>
      <c r="C10" s="26">
        <f t="shared" si="0"/>
        <v>0.17499999999999999</v>
      </c>
      <c r="E10" s="44">
        <f>(Wohnbaugesellschaft!F8+'Fachplaner TGA'!F8+Architekten!F8+Energieberater!F8+Nutzer!F8+Versorger!F8+Hersteller!F8+Hausmeister!F8)/8</f>
        <v>0.24374999999999999</v>
      </c>
      <c r="F10" s="13">
        <f t="shared" si="1"/>
        <v>4.265625E-2</v>
      </c>
      <c r="G10" s="45">
        <f>(Wohnbaugesellschaft!G8+'Fachplaner TGA'!G8+Architekten!G8+Energieberater!G8+Nutzer!G8+Versorger!G8+Hersteller!G8+Hausmeister!G8)/8</f>
        <v>0.70625000000000004</v>
      </c>
      <c r="H10" s="18">
        <f t="shared" si="2"/>
        <v>0.12359375</v>
      </c>
      <c r="I10" s="46">
        <f>(Wohnbaugesellschaft!H8+'Fachplaner TGA'!H8+Architekten!H8+Energieberater!H8+Nutzer!H8+Versorger!H8+Hersteller!H8+Hausmeister!H8)/8</f>
        <v>0.93125000000000002</v>
      </c>
      <c r="J10" s="21">
        <f t="shared" si="3"/>
        <v>0.16296875</v>
      </c>
    </row>
    <row r="11" spans="1:10" ht="15" customHeight="1" x14ac:dyDescent="0.2">
      <c r="A11" s="25" t="str">
        <f>'Alternativen und Merkmale'!F7</f>
        <v>Vermietbarkeit und Wohnungsstandard erhöhen</v>
      </c>
      <c r="B11" s="3">
        <f>Wohnbaugesellschaft!B9+'Fachplaner TGA'!B9+Architekten!B9+Energieberater!B9+Nutzer!B9+Versorger!B9+Hersteller!B9+Hausmeister!B9</f>
        <v>31</v>
      </c>
      <c r="C11" s="26">
        <f t="shared" si="0"/>
        <v>0.12916666666666668</v>
      </c>
      <c r="E11" s="44">
        <f>(Wohnbaugesellschaft!F9+'Fachplaner TGA'!F9+Architekten!F9+Energieberater!F9+Nutzer!F9+Versorger!F9+Hersteller!F9+Hausmeister!F9)/8</f>
        <v>0.28125</v>
      </c>
      <c r="F11" s="13">
        <f t="shared" si="1"/>
        <v>3.6328125000000003E-2</v>
      </c>
      <c r="G11" s="45">
        <f>(Wohnbaugesellschaft!G9+'Fachplaner TGA'!G9+Architekten!G9+Energieberater!G9+Nutzer!G9+Versorger!G9+Hersteller!G9+Hausmeister!G9)/8</f>
        <v>0.6</v>
      </c>
      <c r="H11" s="18">
        <f t="shared" si="2"/>
        <v>7.7499999999999999E-2</v>
      </c>
      <c r="I11" s="46">
        <f>(Wohnbaugesellschaft!H9+'Fachplaner TGA'!H9+Architekten!H9+Energieberater!H9+Nutzer!H9+Versorger!H9+Hersteller!H9+Hausmeister!H9)/8</f>
        <v>0.8125</v>
      </c>
      <c r="J11" s="21">
        <f t="shared" si="3"/>
        <v>0.10494791666666668</v>
      </c>
    </row>
    <row r="12" spans="1:10" ht="21" customHeight="1" thickBot="1" x14ac:dyDescent="0.25"/>
    <row r="13" spans="1:10" ht="21" customHeight="1" x14ac:dyDescent="0.2">
      <c r="E13" s="1" t="s">
        <v>37</v>
      </c>
      <c r="F13" s="47">
        <f>SUM(F6:F11)</f>
        <v>0.41484374999999996</v>
      </c>
      <c r="G13" s="1" t="s">
        <v>37</v>
      </c>
      <c r="H13" s="14">
        <f>SUM(H6:H11)</f>
        <v>0.62825520833333337</v>
      </c>
      <c r="I13" s="1" t="s">
        <v>37</v>
      </c>
      <c r="J13" s="15">
        <f>SUM(J6:J11)</f>
        <v>0.67950520833333339</v>
      </c>
    </row>
    <row r="14" spans="1:10" ht="21" customHeight="1" thickBot="1" x14ac:dyDescent="0.25">
      <c r="E14" s="1" t="s">
        <v>33</v>
      </c>
      <c r="F14" s="48">
        <f>F13/(F13+H13+J13)</f>
        <v>0.24082360766765432</v>
      </c>
      <c r="H14" s="49">
        <f>H13/(F13+H13+J13)</f>
        <v>0.36471246296184318</v>
      </c>
      <c r="J14" s="50">
        <f>1-F14-H14</f>
        <v>0.39446392937050251</v>
      </c>
    </row>
    <row r="15" spans="1:10" ht="21" customHeight="1" thickBot="1" x14ac:dyDescent="0.25"/>
    <row r="16" spans="1:10" s="52" customFormat="1" ht="21" customHeight="1" x14ac:dyDescent="0.2">
      <c r="A16" s="51"/>
      <c r="E16" s="52" t="s">
        <v>38</v>
      </c>
      <c r="F16" s="52" t="s">
        <v>39</v>
      </c>
    </row>
    <row r="17" spans="1:10" s="54" customFormat="1" ht="21" customHeight="1" thickBot="1" x14ac:dyDescent="0.25">
      <c r="A17" s="53"/>
      <c r="F17" s="55" t="s">
        <v>40</v>
      </c>
      <c r="H17" s="55"/>
      <c r="J17" s="56"/>
    </row>
  </sheetData>
  <mergeCells count="3">
    <mergeCell ref="E4:F4"/>
    <mergeCell ref="G4:H4"/>
    <mergeCell ref="I4:J4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Aufgabe</vt:lpstr>
      <vt:lpstr>Alternativen und Merkmale</vt:lpstr>
      <vt:lpstr>Wohnbaugesellschaft</vt:lpstr>
      <vt:lpstr>Hersteller</vt:lpstr>
      <vt:lpstr>Nutzer</vt:lpstr>
      <vt:lpstr>Energieberater</vt:lpstr>
      <vt:lpstr>Fachplaner TGA</vt:lpstr>
      <vt:lpstr>Versorger</vt:lpstr>
      <vt:lpstr>Hausmeister</vt:lpstr>
      <vt:lpstr>Architekten</vt:lpstr>
      <vt:lpstr>Ergebnisse</vt:lpstr>
    </vt:vector>
  </TitlesOfParts>
  <Company>TWW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Jagnow</dc:creator>
  <cp:lastModifiedBy>Kati Jagnow</cp:lastModifiedBy>
  <dcterms:created xsi:type="dcterms:W3CDTF">2002-06-14T13:27:25Z</dcterms:created>
  <dcterms:modified xsi:type="dcterms:W3CDTF">2021-12-17T15:23:45Z</dcterms:modified>
</cp:coreProperties>
</file>